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Radim - záloha\Desktop\2 0 2 0\065OK - Rekonstrukce zdravotně technické instalace v objektu ul. Komenského 145\2. KOLO\01 Zadávací dokumentace\"/>
    </mc:Choice>
  </mc:AlternateContent>
  <xr:revisionPtr revIDLastSave="0" documentId="13_ncr:1_{C4602A9F-C249-4A7D-977E-B87F7BB7E2B3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Pol'!$A$1:$U$288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278" i="12" l="1"/>
  <c r="G39" i="1" s="1"/>
  <c r="G9" i="12"/>
  <c r="I9" i="12"/>
  <c r="K9" i="12"/>
  <c r="O9" i="12"/>
  <c r="Q9" i="12"/>
  <c r="U9" i="12"/>
  <c r="G11" i="12"/>
  <c r="M11" i="12" s="1"/>
  <c r="I11" i="12"/>
  <c r="I8" i="12" s="1"/>
  <c r="K11" i="12"/>
  <c r="O11" i="12"/>
  <c r="Q11" i="12"/>
  <c r="Q8" i="12" s="1"/>
  <c r="U11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8" i="12"/>
  <c r="M18" i="12" s="1"/>
  <c r="I18" i="12"/>
  <c r="K18" i="12"/>
  <c r="O18" i="12"/>
  <c r="Q18" i="12"/>
  <c r="Q17" i="12" s="1"/>
  <c r="U18" i="12"/>
  <c r="G20" i="12"/>
  <c r="M20" i="12" s="1"/>
  <c r="I20" i="12"/>
  <c r="K20" i="12"/>
  <c r="K17" i="12" s="1"/>
  <c r="O20" i="12"/>
  <c r="Q20" i="12"/>
  <c r="U20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7" i="12"/>
  <c r="I27" i="12"/>
  <c r="K27" i="12"/>
  <c r="O27" i="12"/>
  <c r="O26" i="12" s="1"/>
  <c r="Q27" i="12"/>
  <c r="U27" i="12"/>
  <c r="G29" i="12"/>
  <c r="M29" i="12" s="1"/>
  <c r="I29" i="12"/>
  <c r="I26" i="12" s="1"/>
  <c r="K29" i="12"/>
  <c r="O29" i="12"/>
  <c r="Q29" i="12"/>
  <c r="Q26" i="12" s="1"/>
  <c r="U29" i="12"/>
  <c r="G31" i="12"/>
  <c r="M31" i="12" s="1"/>
  <c r="I31" i="12"/>
  <c r="K31" i="12"/>
  <c r="O31" i="12"/>
  <c r="Q31" i="12"/>
  <c r="U31" i="12"/>
  <c r="G34" i="12"/>
  <c r="I34" i="12"/>
  <c r="K34" i="12"/>
  <c r="O34" i="12"/>
  <c r="Q34" i="12"/>
  <c r="U34" i="12"/>
  <c r="G36" i="12"/>
  <c r="I36" i="12"/>
  <c r="K36" i="12"/>
  <c r="M36" i="12"/>
  <c r="O36" i="12"/>
  <c r="Q36" i="12"/>
  <c r="U36" i="12"/>
  <c r="G39" i="12"/>
  <c r="M39" i="12" s="1"/>
  <c r="I39" i="12"/>
  <c r="K39" i="12"/>
  <c r="O39" i="12"/>
  <c r="Q39" i="12"/>
  <c r="U39" i="12"/>
  <c r="G42" i="12"/>
  <c r="M42" i="12" s="1"/>
  <c r="I42" i="12"/>
  <c r="K42" i="12"/>
  <c r="O42" i="12"/>
  <c r="Q42" i="12"/>
  <c r="U42" i="12"/>
  <c r="G45" i="12"/>
  <c r="M45" i="12" s="1"/>
  <c r="I45" i="12"/>
  <c r="K45" i="12"/>
  <c r="O45" i="12"/>
  <c r="Q45" i="12"/>
  <c r="U45" i="12"/>
  <c r="G48" i="12"/>
  <c r="M48" i="12" s="1"/>
  <c r="I48" i="12"/>
  <c r="K48" i="12"/>
  <c r="O48" i="12"/>
  <c r="Q48" i="12"/>
  <c r="U48" i="12"/>
  <c r="G50" i="12"/>
  <c r="M50" i="12" s="1"/>
  <c r="I50" i="12"/>
  <c r="K50" i="12"/>
  <c r="O50" i="12"/>
  <c r="Q50" i="12"/>
  <c r="U50" i="12"/>
  <c r="G52" i="12"/>
  <c r="I52" i="12"/>
  <c r="K52" i="12"/>
  <c r="M52" i="12"/>
  <c r="O52" i="12"/>
  <c r="Q52" i="12"/>
  <c r="U52" i="12"/>
  <c r="G54" i="12"/>
  <c r="M54" i="12" s="1"/>
  <c r="I54" i="12"/>
  <c r="K54" i="12"/>
  <c r="O54" i="12"/>
  <c r="Q54" i="12"/>
  <c r="U54" i="12"/>
  <c r="G56" i="12"/>
  <c r="I56" i="12"/>
  <c r="K56" i="12"/>
  <c r="M56" i="12"/>
  <c r="O56" i="12"/>
  <c r="Q56" i="12"/>
  <c r="U56" i="12"/>
  <c r="G59" i="12"/>
  <c r="I59" i="12"/>
  <c r="K59" i="12"/>
  <c r="M59" i="12"/>
  <c r="O59" i="12"/>
  <c r="Q59" i="12"/>
  <c r="U59" i="12"/>
  <c r="G61" i="12"/>
  <c r="M61" i="12" s="1"/>
  <c r="I61" i="12"/>
  <c r="K61" i="12"/>
  <c r="O61" i="12"/>
  <c r="Q61" i="12"/>
  <c r="U61" i="12"/>
  <c r="G63" i="12"/>
  <c r="I63" i="12"/>
  <c r="K63" i="12"/>
  <c r="M63" i="12"/>
  <c r="O63" i="12"/>
  <c r="Q63" i="12"/>
  <c r="U63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70" i="12"/>
  <c r="I70" i="12"/>
  <c r="K70" i="12"/>
  <c r="M70" i="12"/>
  <c r="O70" i="12"/>
  <c r="Q70" i="12"/>
  <c r="U70" i="12"/>
  <c r="G72" i="12"/>
  <c r="M72" i="12" s="1"/>
  <c r="I72" i="12"/>
  <c r="K72" i="12"/>
  <c r="O72" i="12"/>
  <c r="O69" i="12" s="1"/>
  <c r="Q72" i="12"/>
  <c r="U72" i="12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84" i="12"/>
  <c r="G83" i="12" s="1"/>
  <c r="I57" i="1" s="1"/>
  <c r="I84" i="12"/>
  <c r="K84" i="12"/>
  <c r="O84" i="12"/>
  <c r="Q84" i="12"/>
  <c r="U84" i="12"/>
  <c r="G86" i="12"/>
  <c r="I86" i="12"/>
  <c r="K86" i="12"/>
  <c r="M86" i="12"/>
  <c r="O86" i="12"/>
  <c r="Q86" i="12"/>
  <c r="U86" i="12"/>
  <c r="G88" i="12"/>
  <c r="M88" i="12" s="1"/>
  <c r="I88" i="12"/>
  <c r="K88" i="12"/>
  <c r="O88" i="12"/>
  <c r="Q88" i="12"/>
  <c r="U88" i="12"/>
  <c r="G90" i="12"/>
  <c r="M90" i="12" s="1"/>
  <c r="I90" i="12"/>
  <c r="K90" i="12"/>
  <c r="O90" i="12"/>
  <c r="Q90" i="12"/>
  <c r="U90" i="12"/>
  <c r="O92" i="12"/>
  <c r="G93" i="12"/>
  <c r="G92" i="12" s="1"/>
  <c r="I58" i="1" s="1"/>
  <c r="I93" i="12"/>
  <c r="I92" i="12" s="1"/>
  <c r="K93" i="12"/>
  <c r="K92" i="12" s="1"/>
  <c r="M93" i="12"/>
  <c r="M92" i="12" s="1"/>
  <c r="O93" i="12"/>
  <c r="Q93" i="12"/>
  <c r="Q92" i="12" s="1"/>
  <c r="U93" i="12"/>
  <c r="U92" i="12" s="1"/>
  <c r="G96" i="12"/>
  <c r="I96" i="12"/>
  <c r="K96" i="12"/>
  <c r="M96" i="12"/>
  <c r="O96" i="12"/>
  <c r="Q96" i="12"/>
  <c r="U96" i="12"/>
  <c r="G98" i="12"/>
  <c r="M98" i="12" s="1"/>
  <c r="I98" i="12"/>
  <c r="K98" i="12"/>
  <c r="O98" i="12"/>
  <c r="O95" i="12" s="1"/>
  <c r="Q98" i="12"/>
  <c r="U98" i="12"/>
  <c r="G100" i="12"/>
  <c r="I100" i="12"/>
  <c r="K100" i="12"/>
  <c r="M100" i="12"/>
  <c r="O100" i="12"/>
  <c r="Q100" i="12"/>
  <c r="U100" i="12"/>
  <c r="G103" i="12"/>
  <c r="I103" i="12"/>
  <c r="K103" i="12"/>
  <c r="M103" i="12"/>
  <c r="O103" i="12"/>
  <c r="Q103" i="12"/>
  <c r="U103" i="12"/>
  <c r="G105" i="12"/>
  <c r="M105" i="12" s="1"/>
  <c r="I105" i="12"/>
  <c r="K105" i="12"/>
  <c r="O105" i="12"/>
  <c r="Q105" i="12"/>
  <c r="U105" i="12"/>
  <c r="G107" i="12"/>
  <c r="I107" i="12"/>
  <c r="K107" i="12"/>
  <c r="M107" i="12"/>
  <c r="O107" i="12"/>
  <c r="Q107" i="12"/>
  <c r="U107" i="12"/>
  <c r="G112" i="12"/>
  <c r="M112" i="12" s="1"/>
  <c r="I112" i="12"/>
  <c r="K112" i="12"/>
  <c r="O112" i="12"/>
  <c r="Q112" i="12"/>
  <c r="U112" i="12"/>
  <c r="G116" i="12"/>
  <c r="M116" i="12" s="1"/>
  <c r="I116" i="12"/>
  <c r="K116" i="12"/>
  <c r="O116" i="12"/>
  <c r="Q116" i="12"/>
  <c r="U116" i="12"/>
  <c r="G118" i="12"/>
  <c r="M118" i="12" s="1"/>
  <c r="I118" i="12"/>
  <c r="K118" i="12"/>
  <c r="O118" i="12"/>
  <c r="Q118" i="12"/>
  <c r="U118" i="12"/>
  <c r="G120" i="12"/>
  <c r="M120" i="12" s="1"/>
  <c r="I120" i="12"/>
  <c r="K120" i="12"/>
  <c r="O120" i="12"/>
  <c r="Q120" i="12"/>
  <c r="U120" i="12"/>
  <c r="G122" i="12"/>
  <c r="M122" i="12" s="1"/>
  <c r="I122" i="12"/>
  <c r="K122" i="12"/>
  <c r="O122" i="12"/>
  <c r="Q122" i="12"/>
  <c r="U122" i="12"/>
  <c r="G124" i="12"/>
  <c r="I124" i="12"/>
  <c r="K124" i="12"/>
  <c r="M124" i="12"/>
  <c r="O124" i="12"/>
  <c r="Q124" i="12"/>
  <c r="U124" i="12"/>
  <c r="G126" i="12"/>
  <c r="M126" i="12" s="1"/>
  <c r="I126" i="12"/>
  <c r="K126" i="12"/>
  <c r="O126" i="12"/>
  <c r="Q126" i="12"/>
  <c r="U126" i="12"/>
  <c r="G130" i="12"/>
  <c r="I130" i="12"/>
  <c r="K130" i="12"/>
  <c r="M130" i="12"/>
  <c r="O130" i="12"/>
  <c r="Q130" i="12"/>
  <c r="U130" i="12"/>
  <c r="G132" i="12"/>
  <c r="M132" i="12" s="1"/>
  <c r="I132" i="12"/>
  <c r="K132" i="12"/>
  <c r="O132" i="12"/>
  <c r="Q132" i="12"/>
  <c r="U132" i="12"/>
  <c r="G134" i="12"/>
  <c r="M134" i="12" s="1"/>
  <c r="I134" i="12"/>
  <c r="K134" i="12"/>
  <c r="O134" i="12"/>
  <c r="Q134" i="12"/>
  <c r="U134" i="12"/>
  <c r="G137" i="12"/>
  <c r="I137" i="12"/>
  <c r="K137" i="12"/>
  <c r="M137" i="12"/>
  <c r="O137" i="12"/>
  <c r="Q137" i="12"/>
  <c r="U137" i="12"/>
  <c r="G139" i="12"/>
  <c r="M139" i="12" s="1"/>
  <c r="I139" i="12"/>
  <c r="K139" i="12"/>
  <c r="O139" i="12"/>
  <c r="Q139" i="12"/>
  <c r="U139" i="12"/>
  <c r="G141" i="12"/>
  <c r="M141" i="12" s="1"/>
  <c r="I141" i="12"/>
  <c r="K141" i="12"/>
  <c r="O141" i="12"/>
  <c r="Q141" i="12"/>
  <c r="U141" i="12"/>
  <c r="G143" i="12"/>
  <c r="M143" i="12" s="1"/>
  <c r="I143" i="12"/>
  <c r="K143" i="12"/>
  <c r="O143" i="12"/>
  <c r="Q143" i="12"/>
  <c r="U143" i="12"/>
  <c r="G145" i="12"/>
  <c r="M145" i="12" s="1"/>
  <c r="I145" i="12"/>
  <c r="K145" i="12"/>
  <c r="O145" i="12"/>
  <c r="Q145" i="12"/>
  <c r="U145" i="12"/>
  <c r="G147" i="12"/>
  <c r="M147" i="12" s="1"/>
  <c r="I147" i="12"/>
  <c r="K147" i="12"/>
  <c r="O147" i="12"/>
  <c r="Q147" i="12"/>
  <c r="U147" i="12"/>
  <c r="G149" i="12"/>
  <c r="I149" i="12"/>
  <c r="K149" i="12"/>
  <c r="M149" i="12"/>
  <c r="O149" i="12"/>
  <c r="Q149" i="12"/>
  <c r="U149" i="12"/>
  <c r="G151" i="12"/>
  <c r="M151" i="12" s="1"/>
  <c r="I151" i="12"/>
  <c r="K151" i="12"/>
  <c r="O151" i="12"/>
  <c r="Q151" i="12"/>
  <c r="U151" i="12"/>
  <c r="G153" i="12"/>
  <c r="I153" i="12"/>
  <c r="K153" i="12"/>
  <c r="M153" i="12"/>
  <c r="O153" i="12"/>
  <c r="Q153" i="12"/>
  <c r="U153" i="12"/>
  <c r="G155" i="12"/>
  <c r="M155" i="12" s="1"/>
  <c r="I155" i="12"/>
  <c r="K155" i="12"/>
  <c r="O155" i="12"/>
  <c r="Q155" i="12"/>
  <c r="U155" i="12"/>
  <c r="G158" i="12"/>
  <c r="G157" i="12" s="1"/>
  <c r="I62" i="1" s="1"/>
  <c r="I158" i="12"/>
  <c r="K158" i="12"/>
  <c r="O158" i="12"/>
  <c r="Q158" i="12"/>
  <c r="U158" i="12"/>
  <c r="G162" i="12"/>
  <c r="I162" i="12"/>
  <c r="K162" i="12"/>
  <c r="M162" i="12"/>
  <c r="O162" i="12"/>
  <c r="Q162" i="12"/>
  <c r="U162" i="12"/>
  <c r="G167" i="12"/>
  <c r="I167" i="12"/>
  <c r="K167" i="12"/>
  <c r="M167" i="12"/>
  <c r="O167" i="12"/>
  <c r="Q167" i="12"/>
  <c r="U167" i="12"/>
  <c r="G169" i="12"/>
  <c r="M169" i="12" s="1"/>
  <c r="I169" i="12"/>
  <c r="K169" i="12"/>
  <c r="O169" i="12"/>
  <c r="Q169" i="12"/>
  <c r="U169" i="12"/>
  <c r="G171" i="12"/>
  <c r="I171" i="12"/>
  <c r="K171" i="12"/>
  <c r="M171" i="12"/>
  <c r="O171" i="12"/>
  <c r="Q171" i="12"/>
  <c r="U171" i="12"/>
  <c r="G173" i="12"/>
  <c r="M173" i="12" s="1"/>
  <c r="I173" i="12"/>
  <c r="K173" i="12"/>
  <c r="O173" i="12"/>
  <c r="Q173" i="12"/>
  <c r="U173" i="12"/>
  <c r="G175" i="12"/>
  <c r="I175" i="12"/>
  <c r="K175" i="12"/>
  <c r="O175" i="12"/>
  <c r="Q175" i="12"/>
  <c r="U175" i="12"/>
  <c r="G177" i="12"/>
  <c r="I177" i="12"/>
  <c r="K177" i="12"/>
  <c r="M177" i="12"/>
  <c r="O177" i="12"/>
  <c r="Q177" i="12"/>
  <c r="U177" i="12"/>
  <c r="G179" i="12"/>
  <c r="M179" i="12" s="1"/>
  <c r="I179" i="12"/>
  <c r="K179" i="12"/>
  <c r="O179" i="12"/>
  <c r="Q179" i="12"/>
  <c r="U179" i="12"/>
  <c r="G181" i="12"/>
  <c r="I181" i="12"/>
  <c r="K181" i="12"/>
  <c r="M181" i="12"/>
  <c r="O181" i="12"/>
  <c r="Q181" i="12"/>
  <c r="U181" i="12"/>
  <c r="G183" i="12"/>
  <c r="M183" i="12" s="1"/>
  <c r="I183" i="12"/>
  <c r="K183" i="12"/>
  <c r="O183" i="12"/>
  <c r="Q183" i="12"/>
  <c r="U183" i="12"/>
  <c r="G185" i="12"/>
  <c r="M185" i="12" s="1"/>
  <c r="I185" i="12"/>
  <c r="K185" i="12"/>
  <c r="O185" i="12"/>
  <c r="Q185" i="12"/>
  <c r="U185" i="12"/>
  <c r="G187" i="12"/>
  <c r="M187" i="12" s="1"/>
  <c r="I187" i="12"/>
  <c r="K187" i="12"/>
  <c r="O187" i="12"/>
  <c r="Q187" i="12"/>
  <c r="U187" i="12"/>
  <c r="G189" i="12"/>
  <c r="M189" i="12" s="1"/>
  <c r="I189" i="12"/>
  <c r="K189" i="12"/>
  <c r="O189" i="12"/>
  <c r="Q189" i="12"/>
  <c r="U189" i="12"/>
  <c r="G191" i="12"/>
  <c r="M191" i="12" s="1"/>
  <c r="I191" i="12"/>
  <c r="K191" i="12"/>
  <c r="O191" i="12"/>
  <c r="Q191" i="12"/>
  <c r="U191" i="12"/>
  <c r="G193" i="12"/>
  <c r="I193" i="12"/>
  <c r="K193" i="12"/>
  <c r="M193" i="12"/>
  <c r="O193" i="12"/>
  <c r="Q193" i="12"/>
  <c r="U193" i="12"/>
  <c r="G195" i="12"/>
  <c r="M195" i="12" s="1"/>
  <c r="I195" i="12"/>
  <c r="K195" i="12"/>
  <c r="O195" i="12"/>
  <c r="Q195" i="12"/>
  <c r="U195" i="12"/>
  <c r="G197" i="12"/>
  <c r="I197" i="12"/>
  <c r="K197" i="12"/>
  <c r="M197" i="12"/>
  <c r="O197" i="12"/>
  <c r="Q197" i="12"/>
  <c r="U197" i="12"/>
  <c r="G199" i="12"/>
  <c r="M199" i="12" s="1"/>
  <c r="I199" i="12"/>
  <c r="K199" i="12"/>
  <c r="O199" i="12"/>
  <c r="Q199" i="12"/>
  <c r="U199" i="12"/>
  <c r="G201" i="12"/>
  <c r="M201" i="12" s="1"/>
  <c r="I201" i="12"/>
  <c r="K201" i="12"/>
  <c r="O201" i="12"/>
  <c r="Q201" i="12"/>
  <c r="U201" i="12"/>
  <c r="G202" i="12"/>
  <c r="M202" i="12" s="1"/>
  <c r="I202" i="12"/>
  <c r="K202" i="12"/>
  <c r="O202" i="12"/>
  <c r="Q202" i="12"/>
  <c r="U202" i="12"/>
  <c r="G204" i="12"/>
  <c r="M204" i="12" s="1"/>
  <c r="I204" i="12"/>
  <c r="K204" i="12"/>
  <c r="O204" i="12"/>
  <c r="Q204" i="12"/>
  <c r="U204" i="12"/>
  <c r="K206" i="12"/>
  <c r="O206" i="12"/>
  <c r="G207" i="12"/>
  <c r="G206" i="12" s="1"/>
  <c r="I65" i="1" s="1"/>
  <c r="I207" i="12"/>
  <c r="I206" i="12" s="1"/>
  <c r="K207" i="12"/>
  <c r="O207" i="12"/>
  <c r="Q207" i="12"/>
  <c r="Q206" i="12" s="1"/>
  <c r="U207" i="12"/>
  <c r="U206" i="12" s="1"/>
  <c r="G210" i="12"/>
  <c r="I210" i="12"/>
  <c r="K210" i="12"/>
  <c r="M210" i="12"/>
  <c r="O210" i="12"/>
  <c r="Q210" i="12"/>
  <c r="U210" i="12"/>
  <c r="G214" i="12"/>
  <c r="M214" i="12" s="1"/>
  <c r="I214" i="12"/>
  <c r="K214" i="12"/>
  <c r="O214" i="12"/>
  <c r="Q214" i="12"/>
  <c r="U214" i="12"/>
  <c r="G218" i="12"/>
  <c r="M218" i="12" s="1"/>
  <c r="I218" i="12"/>
  <c r="K218" i="12"/>
  <c r="O218" i="12"/>
  <c r="Q218" i="12"/>
  <c r="U218" i="12"/>
  <c r="G222" i="12"/>
  <c r="M222" i="12" s="1"/>
  <c r="I222" i="12"/>
  <c r="K222" i="12"/>
  <c r="O222" i="12"/>
  <c r="Q222" i="12"/>
  <c r="U222" i="12"/>
  <c r="G226" i="12"/>
  <c r="M226" i="12" s="1"/>
  <c r="I226" i="12"/>
  <c r="K226" i="12"/>
  <c r="O226" i="12"/>
  <c r="Q226" i="12"/>
  <c r="U226" i="12"/>
  <c r="G228" i="12"/>
  <c r="M228" i="12" s="1"/>
  <c r="I228" i="12"/>
  <c r="K228" i="12"/>
  <c r="O228" i="12"/>
  <c r="Q228" i="12"/>
  <c r="Q227" i="12" s="1"/>
  <c r="U228" i="12"/>
  <c r="G230" i="12"/>
  <c r="M230" i="12" s="1"/>
  <c r="I230" i="12"/>
  <c r="K230" i="12"/>
  <c r="K227" i="12" s="1"/>
  <c r="O230" i="12"/>
  <c r="Q230" i="12"/>
  <c r="U230" i="12"/>
  <c r="G232" i="12"/>
  <c r="M232" i="12" s="1"/>
  <c r="I232" i="12"/>
  <c r="K232" i="12"/>
  <c r="O232" i="12"/>
  <c r="Q232" i="12"/>
  <c r="U232" i="12"/>
  <c r="G234" i="12"/>
  <c r="M234" i="12" s="1"/>
  <c r="I234" i="12"/>
  <c r="K234" i="12"/>
  <c r="O234" i="12"/>
  <c r="Q234" i="12"/>
  <c r="U234" i="12"/>
  <c r="G236" i="12"/>
  <c r="G235" i="12" s="1"/>
  <c r="I68" i="1" s="1"/>
  <c r="I236" i="12"/>
  <c r="K236" i="12"/>
  <c r="O236" i="12"/>
  <c r="O235" i="12" s="1"/>
  <c r="Q236" i="12"/>
  <c r="U236" i="12"/>
  <c r="G238" i="12"/>
  <c r="M238" i="12" s="1"/>
  <c r="I238" i="12"/>
  <c r="I235" i="12" s="1"/>
  <c r="K238" i="12"/>
  <c r="O238" i="12"/>
  <c r="Q238" i="12"/>
  <c r="Q235" i="12" s="1"/>
  <c r="U238" i="12"/>
  <c r="G240" i="12"/>
  <c r="I240" i="12"/>
  <c r="K240" i="12"/>
  <c r="M240" i="12"/>
  <c r="O240" i="12"/>
  <c r="Q240" i="12"/>
  <c r="U240" i="12"/>
  <c r="G244" i="12"/>
  <c r="M244" i="12" s="1"/>
  <c r="I244" i="12"/>
  <c r="K244" i="12"/>
  <c r="O244" i="12"/>
  <c r="Q244" i="12"/>
  <c r="U244" i="12"/>
  <c r="G248" i="12"/>
  <c r="M248" i="12" s="1"/>
  <c r="I248" i="12"/>
  <c r="K248" i="12"/>
  <c r="O248" i="12"/>
  <c r="Q248" i="12"/>
  <c r="U248" i="12"/>
  <c r="G250" i="12"/>
  <c r="M250" i="12" s="1"/>
  <c r="I250" i="12"/>
  <c r="K250" i="12"/>
  <c r="O250" i="12"/>
  <c r="Q250" i="12"/>
  <c r="U250" i="12"/>
  <c r="G252" i="12"/>
  <c r="M252" i="12" s="1"/>
  <c r="I252" i="12"/>
  <c r="K252" i="12"/>
  <c r="O252" i="12"/>
  <c r="Q252" i="12"/>
  <c r="U252" i="12"/>
  <c r="G254" i="12"/>
  <c r="M254" i="12" s="1"/>
  <c r="I254" i="12"/>
  <c r="K254" i="12"/>
  <c r="O254" i="12"/>
  <c r="Q254" i="12"/>
  <c r="U254" i="12"/>
  <c r="G256" i="12"/>
  <c r="M256" i="12" s="1"/>
  <c r="I256" i="12"/>
  <c r="K256" i="12"/>
  <c r="O256" i="12"/>
  <c r="Q256" i="12"/>
  <c r="U256" i="12"/>
  <c r="G258" i="12"/>
  <c r="M258" i="12" s="1"/>
  <c r="I258" i="12"/>
  <c r="K258" i="12"/>
  <c r="O258" i="12"/>
  <c r="Q258" i="12"/>
  <c r="U258" i="12"/>
  <c r="G260" i="12"/>
  <c r="M260" i="12" s="1"/>
  <c r="I260" i="12"/>
  <c r="K260" i="12"/>
  <c r="O260" i="12"/>
  <c r="Q260" i="12"/>
  <c r="U260" i="12"/>
  <c r="G262" i="12"/>
  <c r="I262" i="12"/>
  <c r="K262" i="12"/>
  <c r="M262" i="12"/>
  <c r="O262" i="12"/>
  <c r="Q262" i="12"/>
  <c r="U262" i="12"/>
  <c r="G264" i="12"/>
  <c r="M264" i="12" s="1"/>
  <c r="I264" i="12"/>
  <c r="K264" i="12"/>
  <c r="O264" i="12"/>
  <c r="Q264" i="12"/>
  <c r="U264" i="12"/>
  <c r="G266" i="12"/>
  <c r="I266" i="12"/>
  <c r="K266" i="12"/>
  <c r="M266" i="12"/>
  <c r="O266" i="12"/>
  <c r="Q266" i="12"/>
  <c r="U266" i="12"/>
  <c r="G268" i="12"/>
  <c r="I268" i="12"/>
  <c r="K268" i="12"/>
  <c r="M268" i="12"/>
  <c r="O268" i="12"/>
  <c r="Q268" i="12"/>
  <c r="U268" i="12"/>
  <c r="G270" i="12"/>
  <c r="M270" i="12" s="1"/>
  <c r="I270" i="12"/>
  <c r="K270" i="12"/>
  <c r="O270" i="12"/>
  <c r="Q270" i="12"/>
  <c r="U270" i="12"/>
  <c r="U267" i="12" s="1"/>
  <c r="G273" i="12"/>
  <c r="I273" i="12"/>
  <c r="K273" i="12"/>
  <c r="K272" i="12" s="1"/>
  <c r="O273" i="12"/>
  <c r="Q273" i="12"/>
  <c r="U273" i="12"/>
  <c r="G274" i="12"/>
  <c r="M274" i="12" s="1"/>
  <c r="I274" i="12"/>
  <c r="K274" i="12"/>
  <c r="O274" i="12"/>
  <c r="Q274" i="12"/>
  <c r="Q272" i="12" s="1"/>
  <c r="U274" i="12"/>
  <c r="G275" i="12"/>
  <c r="M275" i="12" s="1"/>
  <c r="I275" i="12"/>
  <c r="K275" i="12"/>
  <c r="O275" i="12"/>
  <c r="Q275" i="12"/>
  <c r="U275" i="12"/>
  <c r="G276" i="12"/>
  <c r="I276" i="12"/>
  <c r="K276" i="12"/>
  <c r="M276" i="12"/>
  <c r="O276" i="12"/>
  <c r="Q276" i="12"/>
  <c r="U276" i="12"/>
  <c r="I20" i="1"/>
  <c r="I18" i="1"/>
  <c r="AZ45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G40" i="1" l="1"/>
  <c r="G25" i="1" s="1"/>
  <c r="G26" i="1" s="1"/>
  <c r="G272" i="12"/>
  <c r="I72" i="1" s="1"/>
  <c r="I19" i="1" s="1"/>
  <c r="K267" i="12"/>
  <c r="Q267" i="12"/>
  <c r="I267" i="12"/>
  <c r="U239" i="12"/>
  <c r="U235" i="12"/>
  <c r="U209" i="12"/>
  <c r="M207" i="12"/>
  <c r="M206" i="12" s="1"/>
  <c r="Q174" i="12"/>
  <c r="I174" i="12"/>
  <c r="O174" i="12"/>
  <c r="K166" i="12"/>
  <c r="Q166" i="12"/>
  <c r="I166" i="12"/>
  <c r="K157" i="12"/>
  <c r="U102" i="12"/>
  <c r="U95" i="12"/>
  <c r="U83" i="12"/>
  <c r="U58" i="12"/>
  <c r="U33" i="12"/>
  <c r="G26" i="12"/>
  <c r="I53" i="1" s="1"/>
  <c r="O17" i="12"/>
  <c r="G8" i="12"/>
  <c r="I272" i="12"/>
  <c r="O272" i="12"/>
  <c r="O253" i="12"/>
  <c r="O227" i="12"/>
  <c r="K174" i="12"/>
  <c r="U166" i="12"/>
  <c r="U157" i="12"/>
  <c r="O136" i="12"/>
  <c r="G33" i="12"/>
  <c r="I54" i="1" s="1"/>
  <c r="I17" i="12"/>
  <c r="O8" i="12"/>
  <c r="K253" i="12"/>
  <c r="Q253" i="12"/>
  <c r="I253" i="12"/>
  <c r="O239" i="12"/>
  <c r="I227" i="12"/>
  <c r="O209" i="12"/>
  <c r="U174" i="12"/>
  <c r="K136" i="12"/>
  <c r="Q136" i="12"/>
  <c r="I136" i="12"/>
  <c r="O102" i="12"/>
  <c r="Q83" i="12"/>
  <c r="I83" i="12"/>
  <c r="O83" i="12"/>
  <c r="K69" i="12"/>
  <c r="Q69" i="12"/>
  <c r="I69" i="12"/>
  <c r="O58" i="12"/>
  <c r="Q33" i="12"/>
  <c r="I33" i="12"/>
  <c r="O33" i="12"/>
  <c r="K26" i="12"/>
  <c r="U17" i="12"/>
  <c r="K8" i="12"/>
  <c r="AC278" i="12"/>
  <c r="F39" i="1" s="1"/>
  <c r="F40" i="1" s="1"/>
  <c r="G23" i="1" s="1"/>
  <c r="G24" i="1" s="1"/>
  <c r="G29" i="1" s="1"/>
  <c r="U272" i="12"/>
  <c r="O267" i="12"/>
  <c r="U253" i="12"/>
  <c r="K239" i="12"/>
  <c r="Q239" i="12"/>
  <c r="I239" i="12"/>
  <c r="K235" i="12"/>
  <c r="U227" i="12"/>
  <c r="K209" i="12"/>
  <c r="Q209" i="12"/>
  <c r="I209" i="12"/>
  <c r="G174" i="12"/>
  <c r="I64" i="1" s="1"/>
  <c r="I17" i="1" s="1"/>
  <c r="O166" i="12"/>
  <c r="Q157" i="12"/>
  <c r="I157" i="12"/>
  <c r="O157" i="12"/>
  <c r="U136" i="12"/>
  <c r="K102" i="12"/>
  <c r="Q102" i="12"/>
  <c r="I102" i="12"/>
  <c r="K95" i="12"/>
  <c r="Q95" i="12"/>
  <c r="I95" i="12"/>
  <c r="K83" i="12"/>
  <c r="U69" i="12"/>
  <c r="K58" i="12"/>
  <c r="Q58" i="12"/>
  <c r="I58" i="12"/>
  <c r="K33" i="12"/>
  <c r="U26" i="12"/>
  <c r="U8" i="12"/>
  <c r="G28" i="1"/>
  <c r="M267" i="12"/>
  <c r="M253" i="12"/>
  <c r="M227" i="12"/>
  <c r="M166" i="12"/>
  <c r="M136" i="12"/>
  <c r="M69" i="12"/>
  <c r="M239" i="12"/>
  <c r="M209" i="12"/>
  <c r="M102" i="12"/>
  <c r="M95" i="12"/>
  <c r="M58" i="12"/>
  <c r="M17" i="12"/>
  <c r="G267" i="12"/>
  <c r="I71" i="1" s="1"/>
  <c r="G253" i="12"/>
  <c r="I70" i="1" s="1"/>
  <c r="G239" i="12"/>
  <c r="I69" i="1" s="1"/>
  <c r="G227" i="12"/>
  <c r="I67" i="1" s="1"/>
  <c r="G209" i="12"/>
  <c r="I66" i="1" s="1"/>
  <c r="G166" i="12"/>
  <c r="I63" i="1" s="1"/>
  <c r="G136" i="12"/>
  <c r="I61" i="1" s="1"/>
  <c r="G102" i="12"/>
  <c r="I60" i="1" s="1"/>
  <c r="G95" i="12"/>
  <c r="I59" i="1" s="1"/>
  <c r="G69" i="12"/>
  <c r="I56" i="1" s="1"/>
  <c r="G58" i="12"/>
  <c r="I55" i="1" s="1"/>
  <c r="G17" i="12"/>
  <c r="I52" i="1" s="1"/>
  <c r="M273" i="12"/>
  <c r="M272" i="12" s="1"/>
  <c r="M236" i="12"/>
  <c r="M235" i="12" s="1"/>
  <c r="M175" i="12"/>
  <c r="M174" i="12" s="1"/>
  <c r="M158" i="12"/>
  <c r="M157" i="12" s="1"/>
  <c r="M84" i="12"/>
  <c r="M83" i="12" s="1"/>
  <c r="M34" i="12"/>
  <c r="M33" i="12" s="1"/>
  <c r="M27" i="12"/>
  <c r="M26" i="12" s="1"/>
  <c r="M9" i="12"/>
  <c r="M8" i="12" s="1"/>
  <c r="G278" i="12" l="1"/>
  <c r="I51" i="1"/>
  <c r="H39" i="1"/>
  <c r="I16" i="1" l="1"/>
  <c r="I21" i="1" s="1"/>
  <c r="I73" i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<sst xmlns="http://schemas.openxmlformats.org/spreadsheetml/2006/main" count="990" uniqueCount="447">
  <si>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</si>
  <si>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</si>
  <si>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</si>
  <si>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</si>
  <si>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</si>
  <si>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</si>
  <si>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</si>
  <si>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</si>
  <si>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</si>
  <si>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</si>
  <si>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</si>
  <si>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</si>
  <si>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</si>
  <si>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</si>
  <si>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</si>
  <si>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</si>
  <si>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</si>
  <si>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</si>
  <si>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</si>
  <si>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</si>
  <si>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</si>
  <si>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</si>
  <si>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</si>
  <si>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</si>
  <si>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</si>
  <si>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</si>
  <si>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</si>
  <si>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</si>
  <si>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</si>
  <si>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</si>
  <si>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</si>
  <si>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</si>
  <si>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</si>
  <si>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</si>
  <si>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</si>
  <si>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</si>
  <si>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</si>
  <si>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</si>
  <si>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</si>
  <si>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</si>
  <si>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</si>
  <si>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</si>
  <si>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</si>
  <si>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</si>
  <si>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</si>
  <si>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Výměna rozvodů kanalizace - Komenského 145, Tišnov - vč van a sprcháče</t>
  </si>
  <si>
    <t>Rozpočet</t>
  </si>
  <si>
    <t>Celkem za stavbu</t>
  </si>
  <si>
    <t>CZK</t>
  </si>
  <si>
    <t xml:space="preserve">Popis rozpočtu:  - </t>
  </si>
  <si>
    <t>Zpracováno v cenové soustavě RTS 2020 - 1.polovina.</t>
  </si>
  <si>
    <t>Nedílnou součásti rozpočtu je projektová dokumentace.</t>
  </si>
  <si>
    <t>Bližší specifikace výrobků - viz PD.</t>
  </si>
  <si>
    <t>Rekapitulace dílů</t>
  </si>
  <si>
    <t>Typ dílu</t>
  </si>
  <si>
    <t>1</t>
  </si>
  <si>
    <t>Zemní práce</t>
  </si>
  <si>
    <t>16</t>
  </si>
  <si>
    <t>Přemístění výkopku</t>
  </si>
  <si>
    <t>2</t>
  </si>
  <si>
    <t>Základy,zvláštní zakládání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</si>
  <si>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</si>
  <si>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</si>
  <si>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</si>
  <si>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</si>
  <si>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</si>
  <si>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</si>
  <si>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90</t>
  </si>
  <si>
    <t>Přípočty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</si>
  <si>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</si>
  <si>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</si>
  <si>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</si>
  <si>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</si>
  <si>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</si>
  <si>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</si>
  <si>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</si>
  <si>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Odvoz a likvidace odpadu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</si>
  <si>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</si>
  <si>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</si>
  <si>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</si>
  <si>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</si>
  <si>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</si>
  <si>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</si>
  <si>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</si>
  <si>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</si>
  <si>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</si>
  <si>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</si>
  <si>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763</t>
  </si>
  <si>
    <t>Sádrokartony</t>
  </si>
  <si>
    <t>764</t>
  </si>
  <si>
    <t>Konstrukce klempířské</t>
  </si>
  <si>
    <t>771</t>
  </si>
  <si>
    <t>Podlahy z dlaždic a obklady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</si>
  <si>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</si>
  <si>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</si>
  <si>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</si>
  <si>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</si>
  <si>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</si>
  <si>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</si>
  <si>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</si>
  <si>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</si>
  <si>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</si>
  <si>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</si>
  <si>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</si>
  <si>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</si>
  <si>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</si>
  <si>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</si>
  <si>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</si>
  <si>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</si>
  <si>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</si>
  <si>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</si>
  <si>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</si>
  <si>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</si>
  <si>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</si>
  <si>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</si>
  <si>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</si>
  <si>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</si>
  <si>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</si>
  <si>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</si>
  <si>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</si>
  <si>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</si>
  <si>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</si>
  <si>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</si>
  <si>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</si>
  <si>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</si>
  <si>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</si>
  <si>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139711101RT3</t>
  </si>
  <si>
    <t>Vykopávka v uzavřených prostorách v hor.1-4, hornina 3</t>
  </si>
  <si>
    <t>m3</t>
  </si>
  <si>
    <t>POL1_0</t>
  </si>
  <si>
    <t>1NP:0,5*0,5*(11,55+1,71+9,78+,98+,71+3,32+10,27+3,67+2,84+,71)</t>
  </si>
  <si>
    <t>VV</t>
  </si>
  <si>
    <t>162201203R00</t>
  </si>
  <si>
    <t>Vodorovné přemíst.výkopku, kolečko hor.1-4, do 10m</t>
  </si>
  <si>
    <t>162201210R00</t>
  </si>
  <si>
    <t>Příplatek za dalš.10 m, kolečko, výkop. z hor.1- 4</t>
  </si>
  <si>
    <t>175101101RT2</t>
  </si>
  <si>
    <t>Obsyp potrubí bez prohození sypaniny, s dodáním písku</t>
  </si>
  <si>
    <t>162301102R00</t>
  </si>
  <si>
    <t>Vodorovné přemístění výkopku z hor.1-4 do 1000 m</t>
  </si>
  <si>
    <t>162701109R00</t>
  </si>
  <si>
    <t>Příplatek k vod. přemístění hor.1-4 za další 1 km</t>
  </si>
  <si>
    <t>1NP:0,5*0,5*(11,55+1,71+9,78+,98+,71+3,32+10,27+3,67+2,84+,71)*14</t>
  </si>
  <si>
    <t>171201101R00</t>
  </si>
  <si>
    <t>Uložení sypaniny do násypů nezhutněných</t>
  </si>
  <si>
    <t>199000002R00</t>
  </si>
  <si>
    <t>Poplatek za skládku horniny 1- 4</t>
  </si>
  <si>
    <t>273313611R00</t>
  </si>
  <si>
    <t>Beton základových desek prostý C 16/20</t>
  </si>
  <si>
    <t>1NP - podkladní beton:0,5*(11,55+1,71+9,78+,98+,71+3,32+10,27+3,67+2,84+,71)*0,1*1,1</t>
  </si>
  <si>
    <t>273361921RT1</t>
  </si>
  <si>
    <t>Výztuž základových desek ze svařovaných sítí, průměr drátu  4,0, oka 100/100 mm KA16</t>
  </si>
  <si>
    <t>t</t>
  </si>
  <si>
    <t>1NP - podkladní beton:0,5*(11,55+1,71+9,78+,98+,71+3,32+10,27+3,67+2,84+,71)*0,0021*1,4</t>
  </si>
  <si>
    <t>273353111R00</t>
  </si>
  <si>
    <t>Bednění otvorů desek do 0,02 m2, hl. 0,5 m, nebo obalení mirelonem</t>
  </si>
  <si>
    <t>kus</t>
  </si>
  <si>
    <t>12</t>
  </si>
  <si>
    <t>3-1</t>
  </si>
  <si>
    <t>Oprava sprchového koutu</t>
  </si>
  <si>
    <t>346244311R00</t>
  </si>
  <si>
    <t>Obezdívky van a WC nádržek z desek Ytong tl. 50 mm</t>
  </si>
  <si>
    <t>m2</t>
  </si>
  <si>
    <t>2NP:4*2*(0,7+1,6)</t>
  </si>
  <si>
    <t>3NP:2*2*(0,7+1,6)</t>
  </si>
  <si>
    <t>725290030RA0</t>
  </si>
  <si>
    <t>Demontáž vany rohové, včetně baterie a obezdění</t>
  </si>
  <si>
    <t>POL2_0</t>
  </si>
  <si>
    <t>2NP:4</t>
  </si>
  <si>
    <t>3NP - i sprcháč:2+1</t>
  </si>
  <si>
    <t>726190914R00</t>
  </si>
  <si>
    <t>Zpětná montáž vany</t>
  </si>
  <si>
    <t>55161620R</t>
  </si>
  <si>
    <t>Automatická vanová výpust, vč. vanového sifonu 40/50</t>
  </si>
  <si>
    <t>POL3_0</t>
  </si>
  <si>
    <t>55231802R</t>
  </si>
  <si>
    <t>APZ1-750 Podlahový žlab l = 750 mm, s okrajem pro perforovaný rošt</t>
  </si>
  <si>
    <t>552318852R</t>
  </si>
  <si>
    <t>FLOOR-750 Rošt pro liniový podl. žlab l=750 mm</t>
  </si>
  <si>
    <t>725210911R00</t>
  </si>
  <si>
    <t>Demontáž a zpět.montáž umyvadla bez výtok.armtur.</t>
  </si>
  <si>
    <t>cca:10</t>
  </si>
  <si>
    <t>711212002RT3</t>
  </si>
  <si>
    <t>Stěrka hydroizolační těsnicí hmotou, proti vlhkosti</t>
  </si>
  <si>
    <t>oprava HI u van a sprcháče - odhad:10</t>
  </si>
  <si>
    <t>711212601RT1</t>
  </si>
  <si>
    <t>Těsnicí pás do spoje podlaha - stěna</t>
  </si>
  <si>
    <t>m</t>
  </si>
  <si>
    <t>oprava HI u van a sprcháče - odhad:15</t>
  </si>
  <si>
    <t>612481211RT2</t>
  </si>
  <si>
    <t>Montáž výztužné sítě(perlinky)do stěrky-vnit.stěny, včetně výztužné sítě a stěrkového tmelu</t>
  </si>
  <si>
    <t>přebandážování rýh:(80+25)*0,25</t>
  </si>
  <si>
    <t>612471413R00</t>
  </si>
  <si>
    <t>Úprava vnitřních stěn aktivovaným štukem s přísad.</t>
  </si>
  <si>
    <t>612403386RT1</t>
  </si>
  <si>
    <t>Hrubá výplň rýh ve stěnách do 10x10cm maltou z SMS, zdicí maltou</t>
  </si>
  <si>
    <t>dle projektanta:25</t>
  </si>
  <si>
    <t>612403388RT1</t>
  </si>
  <si>
    <t>Hrubá výplň rýh ve stěnách do 15x15cm maltou z SMS, zdicí maltou</t>
  </si>
  <si>
    <t>dle projektanta:80</t>
  </si>
  <si>
    <t>611401211RT2</t>
  </si>
  <si>
    <t>Oprava omítky na stropech o ploše do 0,25 m2, vápennou štukovou omítkou</t>
  </si>
  <si>
    <t>dle projektanta:24</t>
  </si>
  <si>
    <t>631312611R00</t>
  </si>
  <si>
    <t>Mazanina betonová tl. 5 - 8 cm C 16/20</t>
  </si>
  <si>
    <t>1NP:0,8*(11,55+1,71+9,78+,98+,71+3,32+10,27+3,67+2,84+,71)*0,08*1,1</t>
  </si>
  <si>
    <t>631416211RT3</t>
  </si>
  <si>
    <t>Mazanina betonová pytlovaná, tloušťka 5 - 8 cm, pevnost v tlaku 30 MPa</t>
  </si>
  <si>
    <t>2NP - cca:0,3*1,1</t>
  </si>
  <si>
    <t>3NP - cca:0,3*1,1</t>
  </si>
  <si>
    <t>631361921RT1</t>
  </si>
  <si>
    <t>Výztuž mazanin svařovanou sítí, průměr drátu  4,0, oka 100/100 mm KA16</t>
  </si>
  <si>
    <t>1NP:0,8*(11,55+1,71+9,78+,98+,71+3,32+10,27+3,67+2,84+,71)*0,0021*1,4</t>
  </si>
  <si>
    <t>614471715R00</t>
  </si>
  <si>
    <t>Vyspravení beton. konstrukcí - adhézní můstek</t>
  </si>
  <si>
    <t>napojení starého a nového betonu:</t>
  </si>
  <si>
    <t>1NP - podkladní beton:0,15*2*(11,55+1,71+9,78+,98+,71+3,32+10,27+3,67+2,84+,71)</t>
  </si>
  <si>
    <t>1NP:0,12*2*(11,55+1,71+9,78+,98+,71+3,32+10,27+3,67+2,84+,71)</t>
  </si>
  <si>
    <t>2NP - cca:0,1*2*10</t>
  </si>
  <si>
    <t>3NP - cca:0,1*2*10</t>
  </si>
  <si>
    <t>90-1</t>
  </si>
  <si>
    <t>Předání stavby</t>
  </si>
  <si>
    <t>hod</t>
  </si>
  <si>
    <t>8</t>
  </si>
  <si>
    <t>90-2</t>
  </si>
  <si>
    <t>Rozbor vody</t>
  </si>
  <si>
    <t>90-3</t>
  </si>
  <si>
    <t>Dokumentace skutečného provedení</t>
  </si>
  <si>
    <t>711212621R00</t>
  </si>
  <si>
    <t xml:space="preserve">Těsnění požárních prostupů </t>
  </si>
  <si>
    <t>941955001R00</t>
  </si>
  <si>
    <t>Lešení lehké pomocné, výška podlahy do 1,2 m</t>
  </si>
  <si>
    <t>odhad:25</t>
  </si>
  <si>
    <t>95-1</t>
  </si>
  <si>
    <t>Zakrývání podlah před poškozením</t>
  </si>
  <si>
    <t>kpl</t>
  </si>
  <si>
    <t>odhad:50</t>
  </si>
  <si>
    <t>952901111R00</t>
  </si>
  <si>
    <t>Vyčištění budov o výšce podlaží do 4 m</t>
  </si>
  <si>
    <t>odhad:100</t>
  </si>
  <si>
    <t>95-2</t>
  </si>
  <si>
    <t>Odvoz a likvidace odpadu ze stavby, obaly, igelity, dlažby apod.</t>
  </si>
  <si>
    <t>961031411R00</t>
  </si>
  <si>
    <t>Bourání základů cihelných na MC</t>
  </si>
  <si>
    <t>dle projektanta:2</t>
  </si>
  <si>
    <t>961044111R00</t>
  </si>
  <si>
    <t>Bourání základů z betonu prostého</t>
  </si>
  <si>
    <t>dle projektanta:1</t>
  </si>
  <si>
    <t>965042141RT2</t>
  </si>
  <si>
    <t>Bourání mazanin betonových tl. 10 cm, nad 4 m2, ručně tl. mazaniny 8 - 10 cm</t>
  </si>
  <si>
    <t>1NP - podkladní beton:0,5*(11,55+1,71+9,78+,98+,71+3,32+10,27+3,67+2,84+,71)*0,1</t>
  </si>
  <si>
    <t>1NP:0,8*(11,55+1,71+9,78+,98+,71+3,32+10,27+3,67+2,84+,71)*0,08</t>
  </si>
  <si>
    <t>2NP - cca:0,3</t>
  </si>
  <si>
    <t>3NP - cca:0,3</t>
  </si>
  <si>
    <t>771990010RA0</t>
  </si>
  <si>
    <t>Vybourání keramické nebo teracové dlažby, vč. odříznutí diamantem</t>
  </si>
  <si>
    <t>1NP:1*(11,55+1,71+9,78+,98+,71+3,32+10,27+3,67+2,84+,71)</t>
  </si>
  <si>
    <t>2NP - cca:10</t>
  </si>
  <si>
    <t>3NP - cca:10</t>
  </si>
  <si>
    <t>781900010RA0</t>
  </si>
  <si>
    <t>Odsekání obkladů vnitřních, vč. odříznutí diamantem</t>
  </si>
  <si>
    <t>odhad:20</t>
  </si>
  <si>
    <t>974031153R00</t>
  </si>
  <si>
    <t>Vysekání rýh ve zdi cihelné 10 x 10 cm</t>
  </si>
  <si>
    <t>974031164R00</t>
  </si>
  <si>
    <t>Vysekání rýh ve zdi cihelné 15 x 15 cm</t>
  </si>
  <si>
    <t>783801811R00</t>
  </si>
  <si>
    <t>Odstranění nátěrů z omítek stropů, oškrabáním</t>
  </si>
  <si>
    <t>783801812R00</t>
  </si>
  <si>
    <t>Odstranění nátěrů z omítek stěn, oškrabáním</t>
  </si>
  <si>
    <t>cca:20</t>
  </si>
  <si>
    <t>725290010RA0</t>
  </si>
  <si>
    <t>Demontáž klozetu včetně splachovací nádrže</t>
  </si>
  <si>
    <t>1NP:2</t>
  </si>
  <si>
    <t>3NP:3</t>
  </si>
  <si>
    <t>721140802R00</t>
  </si>
  <si>
    <t>Demontáž potrubí litinového DN 100</t>
  </si>
  <si>
    <t>dle projektanta:115</t>
  </si>
  <si>
    <t>721171803R00</t>
  </si>
  <si>
    <t>Demontáž potrubí z PVC do D 75 mm</t>
  </si>
  <si>
    <t>dle projektanta:10</t>
  </si>
  <si>
    <t>721110806R00</t>
  </si>
  <si>
    <t>Demontáž potrubí z kameninových trub DN 200</t>
  </si>
  <si>
    <t>ležaté v zemi:1,87+19,69+28,71</t>
  </si>
  <si>
    <t>979011111R00</t>
  </si>
  <si>
    <t>Svislá doprava suti a vybour. hmot za 2.NP a 1.PP</t>
  </si>
  <si>
    <t>(0,6*2,2+20*0,087+20*0,068+0,45+3,2*2/3+0,17397*2/3+1,7158*3/4+0,021)</t>
  </si>
  <si>
    <t>979011121R00</t>
  </si>
  <si>
    <t>Příplatek za každé další podlaží</t>
  </si>
  <si>
    <t>(0,6*2,2+20*0,087+20*0,068+0,45+3,2*2/3+0,17397*2/3+1,7158*3/4+0,021)/2</t>
  </si>
  <si>
    <t>979082111R00</t>
  </si>
  <si>
    <t>Vnitrostaveništní doprava suti do 10 m</t>
  </si>
  <si>
    <t>32,30639</t>
  </si>
  <si>
    <t>979082121R00</t>
  </si>
  <si>
    <t>Příplatek k vnitrost. dopravě suti za dalších 5 m</t>
  </si>
  <si>
    <t>979088212R00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</si>
  <si>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</si>
  <si>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</si>
  <si>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</si>
  <si>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</si>
  <si>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</si>
  <si>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32,30639*6</t>
  </si>
  <si>
    <t>979999998R00</t>
  </si>
  <si>
    <t>Poplatek za skládku suti 5% příměsí</t>
  </si>
  <si>
    <t>32,30639-1,7158-0,021-0,17397-1,34221</t>
  </si>
  <si>
    <t>979990111R00</t>
  </si>
  <si>
    <t>Poplatek za skládku suti - stavební keramika</t>
  </si>
  <si>
    <t>0,17397+1,34221</t>
  </si>
  <si>
    <t>979990191R00</t>
  </si>
  <si>
    <t>Poplatek za skládku suti - plastové výrobky</t>
  </si>
  <si>
    <t>0,021</t>
  </si>
  <si>
    <t>999281145R00</t>
  </si>
  <si>
    <t>Přesun hmot pro opravy a údržbu do v. 6 m, nošením</t>
  </si>
  <si>
    <t>4/5 v 1NP:</t>
  </si>
  <si>
    <t>(19,35450+6,43229+1,31416+3,97155+9,58835)*4/5</t>
  </si>
  <si>
    <t>(0,01296+0,03025+0,20500+0,05175)*4/5</t>
  </si>
  <si>
    <t>999281148R00</t>
  </si>
  <si>
    <t>Přesun hmot pro opravy a údržbu do v. 12 m,nošením</t>
  </si>
  <si>
    <t>(19,35450+6,43229+1,31416+3,97155+9,58835)*1/5</t>
  </si>
  <si>
    <t>(0,01296+0,03025+0,20500+0,05175)*1/5</t>
  </si>
  <si>
    <t>711111001RZ1</t>
  </si>
  <si>
    <t>Izolace proti vlhkosti vodor. nátěr ALP za studena, 1x nátěr - včetně dodávky penetračního laku ALP</t>
  </si>
  <si>
    <t>1NP - podkladní beton:1*(11,55+1,71+9,78+,98+,71+3,32+10,27+3,67+2,84+,71)</t>
  </si>
  <si>
    <t>711141559RY2</t>
  </si>
  <si>
    <t>Izolace proti vlhk. vodorovná pásy přitavením, 1x modif. asf. pás se skel. vl. 40 special mineral</t>
  </si>
  <si>
    <t>711747288R00</t>
  </si>
  <si>
    <t>Opracování prostupů, příruba, tmel, D do 200 mm</t>
  </si>
  <si>
    <t>1NP:12</t>
  </si>
  <si>
    <t>998711102R00</t>
  </si>
  <si>
    <t>Přesun hmot pro izolace proti vodě, výšky do 12 m</t>
  </si>
  <si>
    <t>721-1</t>
  </si>
  <si>
    <t>Provizorní napojení kanalizace flexi hadicí, do revizní šachty mimo objekt</t>
  </si>
  <si>
    <t>7</t>
  </si>
  <si>
    <t>721194109R00</t>
  </si>
  <si>
    <t>Vyvedení odpadních výpustek D 110 x 2,3</t>
  </si>
  <si>
    <t>9</t>
  </si>
  <si>
    <t>721176103R00</t>
  </si>
  <si>
    <t>Potrubí HT připojovací D 50 x 1,8 mm</t>
  </si>
  <si>
    <t>721176104R00</t>
  </si>
  <si>
    <t>Potrubí HT připojovací D 75 x 1,9 mm</t>
  </si>
  <si>
    <t>721176115R00</t>
  </si>
  <si>
    <t>Potrubí HT odpadní svislé D 110 x 2,7 mm</t>
  </si>
  <si>
    <t>dle projektanta:90</t>
  </si>
  <si>
    <t>721176222R00</t>
  </si>
  <si>
    <t>Potrubí KG svodné (ležaté) v zemi D 110 x 3,2 mm</t>
  </si>
  <si>
    <t>1,7</t>
  </si>
  <si>
    <t>721176223R00</t>
  </si>
  <si>
    <t>Potrubí KG svodné (ležaté) v zemi D 125 x 3,2 mm</t>
  </si>
  <si>
    <t>(1,3+1,8+5,+0,98+0,71+2,3+3,8+1,3+0,71)</t>
  </si>
  <si>
    <t>721176224R00</t>
  </si>
  <si>
    <t>Potrubí KG svodné (ležaté) v zemi D 160 x 4,0 mm</t>
  </si>
  <si>
    <t>(10,4+4,2+3,4+8,1)</t>
  </si>
  <si>
    <t>721290111R00</t>
  </si>
  <si>
    <t>Zkouška těsnosti kanalizace vodou DN 125</t>
  </si>
  <si>
    <t>1,7+17,9+26,1</t>
  </si>
  <si>
    <t>721110917R00</t>
  </si>
  <si>
    <t>Oprava-propojení dosavadního potrubí kamenin DN150</t>
  </si>
  <si>
    <t>4</t>
  </si>
  <si>
    <t>721273200RT3</t>
  </si>
  <si>
    <t>Souprava ventilační střešní HL, souprava větrací hlavice PP HL810  D 110 mm</t>
  </si>
  <si>
    <t>5</t>
  </si>
  <si>
    <t>721273200RT2</t>
  </si>
  <si>
    <t>Souprava ventilační střešní HL, souprava větrací hlavice PP HL807  D 75 mm</t>
  </si>
  <si>
    <t>721170965R00</t>
  </si>
  <si>
    <t>Oprava - propojení dosavadního potrubí PVC D 110</t>
  </si>
  <si>
    <t>dle projektanta:22</t>
  </si>
  <si>
    <t>998721102R00</t>
  </si>
  <si>
    <t>Přesun hmot pro vnitřní kanalizaci, výšky do 12 m</t>
  </si>
  <si>
    <t>722181212RY5</t>
  </si>
  <si>
    <t>Izolace návleková, vnitřní průměr 76 mm</t>
  </si>
  <si>
    <t>25</t>
  </si>
  <si>
    <t>722181213RZ2</t>
  </si>
  <si>
    <t>Izolace návleková, vnitřní průměr 110 mm</t>
  </si>
  <si>
    <t>722190405R00</t>
  </si>
  <si>
    <t>Vyvedení a upevnění výpustek DN 50</t>
  </si>
  <si>
    <t>dle projektanta:9</t>
  </si>
  <si>
    <t>725200010RA0</t>
  </si>
  <si>
    <t>Montáž zařizovacích předmětů - klozet, vč. připojení na kanalizaci</t>
  </si>
  <si>
    <t>64232417R</t>
  </si>
  <si>
    <t>Klozet kombi REKORD 3/6 l odpad vodorovný bílý</t>
  </si>
  <si>
    <t>551674068R</t>
  </si>
  <si>
    <t>Sedátko pro kombiklozety s poklopem, antibakteriální úprava, nerezové úchyty</t>
  </si>
  <si>
    <t>725814106R00</t>
  </si>
  <si>
    <t>Ventil rohový s filtrem G 1/2</t>
  </si>
  <si>
    <t>soubor</t>
  </si>
  <si>
    <t>998725102R00</t>
  </si>
  <si>
    <t>Přesun hmot pro zařizovací předměty, výšky do 12 m</t>
  </si>
  <si>
    <t>342264051RT3</t>
  </si>
  <si>
    <t>Podhled sádrokartonový na zavěšenou ocel. konstr., desky standard impreg. tl. 12,5 mm, bez izolace</t>
  </si>
  <si>
    <t>dle projektanta:4</t>
  </si>
  <si>
    <t>342264098RT1</t>
  </si>
  <si>
    <t>Příplatek k podhledu sádrokart. za plochu do 10 m2, pro plochy do 2 m2</t>
  </si>
  <si>
    <t>342267111RT4</t>
  </si>
  <si>
    <t>Obklad sádrokartonem dvoustranný do 0,5/0,5m, desky protipožární impreg. tl. 2x12,5 mm</t>
  </si>
  <si>
    <t>dle projektanta:8</t>
  </si>
  <si>
    <t>998763101R00</t>
  </si>
  <si>
    <t>Přesun hmot pro sádrokartony, výšky do 12 m</t>
  </si>
  <si>
    <t>764341220R00</t>
  </si>
  <si>
    <t>Lemování trub Pz, vlnitá krytina, D do 100 mm</t>
  </si>
  <si>
    <t>6</t>
  </si>
  <si>
    <t>998764102R00</t>
  </si>
  <si>
    <t>Přesun hmot pro klempířské konstr., výšky do 12 m</t>
  </si>
  <si>
    <t>771101210R00</t>
  </si>
  <si>
    <t>Penetrace podkladu pod dlažby</t>
  </si>
  <si>
    <t>771575014RAI</t>
  </si>
  <si>
    <t>Dlažba do tmele 30 x 30 cm, do tmele flex, dlažba ve specifikaci</t>
  </si>
  <si>
    <t>59770102</t>
  </si>
  <si>
    <t>Dlaždice 30x30 cm</t>
  </si>
  <si>
    <t>65,54*1,1</t>
  </si>
  <si>
    <t>771578011R00</t>
  </si>
  <si>
    <t>Spára podlaha - stěna, silikonem</t>
  </si>
  <si>
    <t>998771102R00</t>
  </si>
  <si>
    <t>Přesun hmot pro podlahy z dlaždic, výšky do 12 m</t>
  </si>
  <si>
    <t>781101111R00</t>
  </si>
  <si>
    <t>Vyrovnání podkladu maltou ze SMS tl. do 7 mm</t>
  </si>
  <si>
    <t>781101210R00</t>
  </si>
  <si>
    <t>Penetrace podkladu pod obklady</t>
  </si>
  <si>
    <t>781497111RS2</t>
  </si>
  <si>
    <t>Lišta hliníková ukončovacích k obkladům , profil RB, pro tloušťku obkladu 8 mm</t>
  </si>
  <si>
    <t>odhad:10</t>
  </si>
  <si>
    <t>781415014RAI</t>
  </si>
  <si>
    <t>Obklad pórovinový do tmele 20 x 25 cm, do tmele flex, obklad ve specifikaci</t>
  </si>
  <si>
    <t>59781571</t>
  </si>
  <si>
    <t>Obklad 20 x 25 cm</t>
  </si>
  <si>
    <t>odhad:20*1,1</t>
  </si>
  <si>
    <t>781111116R00</t>
  </si>
  <si>
    <t>Otvor v obkladačce diamant.korunkou prům.do 90 mm</t>
  </si>
  <si>
    <t>998781102R00</t>
  </si>
  <si>
    <t>Přesun hmot pro obklady keramické, výšky do 12 m</t>
  </si>
  <si>
    <t>784161401R00</t>
  </si>
  <si>
    <t>Penetrace podkladu nátěrem HET, Klasik, 1 x</t>
  </si>
  <si>
    <t>odhad:40</t>
  </si>
  <si>
    <t>784165512R00</t>
  </si>
  <si>
    <t>Malba tekutá HET Klasik, bílá, bez penetrace, 2 x</t>
  </si>
  <si>
    <t>VN1</t>
  </si>
  <si>
    <t>Chemické WC</t>
  </si>
  <si>
    <t>měsíc</t>
  </si>
  <si>
    <t>VN2</t>
  </si>
  <si>
    <t>Inženýrská činnost</t>
  </si>
  <si>
    <t>VN3</t>
  </si>
  <si>
    <t>Kompletační činnost zhotovitele</t>
  </si>
  <si>
    <t>VN4</t>
  </si>
  <si>
    <t>Zařízení staveniště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</si>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</sst>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40</v>
      </c>
      <c r="C2" s="82"/>
      <c r="D2" s="221" t="s">
        <v>45</v>
      </c>
      <c r="E2" s="222"/>
      <c r="F2" s="222"/>
      <c r="G2" s="222"/>
      <c r="H2" s="222"/>
      <c r="I2" s="222"/>
      <c r="J2" s="223"/>
      <c r="O2" s="2"/>
    </row>
    <row r="3" spans="1:15" ht="23.25" hidden="1" customHeight="1" x14ac:dyDescent="0.2">
      <c r="A3" s="4"/>
      <c r="B3" s="83" t="s">
        <v>43</v>
      </c>
      <c r="C3" s="84"/>
      <c r="D3" s="249"/>
      <c r="E3" s="250"/>
      <c r="F3" s="250"/>
      <c r="G3" s="250"/>
      <c r="H3" s="250"/>
      <c r="I3" s="250"/>
      <c r="J3" s="251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8"/>
      <c r="E11" s="228"/>
      <c r="F11" s="228"/>
      <c r="G11" s="228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7"/>
      <c r="E12" s="247"/>
      <c r="F12" s="247"/>
      <c r="G12" s="24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8"/>
      <c r="E13" s="248"/>
      <c r="F13" s="248"/>
      <c r="G13" s="24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7"/>
      <c r="F15" s="227"/>
      <c r="G15" s="245"/>
      <c r="H15" s="245"/>
      <c r="I15" s="245" t="s">
        <v>28</v>
      </c>
      <c r="J15" s="246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24"/>
      <c r="F16" s="225"/>
      <c r="G16" s="224"/>
      <c r="H16" s="225"/>
      <c r="I16" s="224">
        <f>SUMIF(F51:F72,A16,I51:I72)+SUMIF(F51:F72,"PSU",I51:I72)</f>
        <v>0</v>
      </c>
      <c r="J16" s="226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24"/>
      <c r="F17" s="225"/>
      <c r="G17" s="224"/>
      <c r="H17" s="225"/>
      <c r="I17" s="224">
        <f>SUMIF(F51:F72,A17,I51:I72)</f>
        <v>0</v>
      </c>
      <c r="J17" s="226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24"/>
      <c r="F18" s="225"/>
      <c r="G18" s="224"/>
      <c r="H18" s="225"/>
      <c r="I18" s="224">
        <f>SUMIF(F51:F72,A18,I51:I72)</f>
        <v>0</v>
      </c>
      <c r="J18" s="226"/>
    </row>
    <row r="19" spans="1:10" ht="23.25" customHeight="1" x14ac:dyDescent="0.2">
      <c r="A19" s="142" t="s">
        <v>97</v>
      </c>
      <c r="B19" s="143" t="s">
        <v>26</v>
      </c>
      <c r="C19" s="58"/>
      <c r="D19" s="59"/>
      <c r="E19" s="224"/>
      <c r="F19" s="225"/>
      <c r="G19" s="224"/>
      <c r="H19" s="225"/>
      <c r="I19" s="224">
        <f>SUMIF(F51:F72,A19,I51:I72)</f>
        <v>0</v>
      </c>
      <c r="J19" s="226"/>
    </row>
    <row r="20" spans="1:10" ht="23.25" customHeight="1" x14ac:dyDescent="0.2">
      <c r="A20" s="142" t="s">
        <v>98</v>
      </c>
      <c r="B20" s="143" t="s">
        <v>27</v>
      </c>
      <c r="C20" s="58"/>
      <c r="D20" s="59"/>
      <c r="E20" s="224"/>
      <c r="F20" s="225"/>
      <c r="G20" s="224"/>
      <c r="H20" s="225"/>
      <c r="I20" s="224">
        <f>SUMIF(F51:F72,A20,I51:I72)</f>
        <v>0</v>
      </c>
      <c r="J20" s="226"/>
    </row>
    <row r="21" spans="1:10" ht="23.25" customHeight="1" x14ac:dyDescent="0.2">
      <c r="A21" s="4"/>
      <c r="B21" s="74" t="s">
        <v>28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4">
        <f>ZakladDPHSniVypocet+ZakladDPHZaklVypocet</f>
        <v>0</v>
      </c>
      <c r="H28" s="244"/>
      <c r="I28" s="244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2">
        <f>ZakladDPHSni+DPHSni+ZakladDPHZakl+DPHZakl+Zaokrouhleni</f>
        <v>0</v>
      </c>
      <c r="H29" s="242"/>
      <c r="I29" s="242"/>
      <c r="J29" s="11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44176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46</v>
      </c>
      <c r="C39" s="214" t="s">
        <v>45</v>
      </c>
      <c r="D39" s="215"/>
      <c r="E39" s="215"/>
      <c r="F39" s="108">
        <f>'Rozpočet Pol'!AC278</f>
        <v>0</v>
      </c>
      <c r="G39" s="109">
        <f>'Rozpočet Pol'!AD278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6" t="s">
        <v>47</v>
      </c>
      <c r="C40" s="217"/>
      <c r="D40" s="217"/>
      <c r="E40" s="21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49</v>
      </c>
    </row>
    <row r="43" spans="1:52" x14ac:dyDescent="0.2">
      <c r="B43" s="219" t="s">
        <v>50</v>
      </c>
      <c r="C43" s="219"/>
      <c r="D43" s="219"/>
      <c r="E43" s="219"/>
      <c r="F43" s="219"/>
      <c r="G43" s="219"/>
      <c r="H43" s="219"/>
      <c r="I43" s="219"/>
      <c r="J43" s="219"/>
      <c r="AZ43" s="120" t="str">
        <f>B43</f>
        <v>Zpracováno v cenové soustavě RTS 2020 - 1.polovina.</v>
      </c>
    </row>
    <row r="44" spans="1:52" x14ac:dyDescent="0.2">
      <c r="B44" s="219" t="s">
        <v>51</v>
      </c>
      <c r="C44" s="219"/>
      <c r="D44" s="219"/>
      <c r="E44" s="219"/>
      <c r="F44" s="219"/>
      <c r="G44" s="219"/>
      <c r="H44" s="219"/>
      <c r="I44" s="219"/>
      <c r="J44" s="219"/>
      <c r="AZ44" s="120" t="str">
        <f>B44</f>
        <v>Nedílnou součásti rozpočtu je projektová dokumentace.</v>
      </c>
    </row>
    <row r="45" spans="1:52" x14ac:dyDescent="0.2">
      <c r="B45" s="219" t="s">
        <v>52</v>
      </c>
      <c r="C45" s="219"/>
      <c r="D45" s="219"/>
      <c r="E45" s="219"/>
      <c r="F45" s="219"/>
      <c r="G45" s="219"/>
      <c r="H45" s="219"/>
      <c r="I45" s="219"/>
      <c r="J45" s="219"/>
      <c r="AZ45" s="120" t="str">
        <f>B45</f>
        <v>Bližší specifikace výrobků - viz PD.</v>
      </c>
    </row>
    <row r="48" spans="1:52" ht="15.75" x14ac:dyDescent="0.25">
      <c r="B48" s="121" t="s">
        <v>53</v>
      </c>
    </row>
    <row r="50" spans="1:10" ht="25.5" customHeight="1" x14ac:dyDescent="0.2">
      <c r="A50" s="122"/>
      <c r="B50" s="126" t="s">
        <v>16</v>
      </c>
      <c r="C50" s="126" t="s">
        <v>5</v>
      </c>
      <c r="D50" s="127"/>
      <c r="E50" s="127"/>
      <c r="F50" s="130" t="s">
        <v>54</v>
      </c>
      <c r="G50" s="130"/>
      <c r="H50" s="130"/>
      <c r="I50" s="220" t="s">
        <v>28</v>
      </c>
      <c r="J50" s="220"/>
    </row>
    <row r="51" spans="1:10" ht="25.5" customHeight="1" x14ac:dyDescent="0.2">
      <c r="A51" s="123"/>
      <c r="B51" s="131" t="s">
        <v>55</v>
      </c>
      <c r="C51" s="212" t="s">
        <v>56</v>
      </c>
      <c r="D51" s="213"/>
      <c r="E51" s="213"/>
      <c r="F51" s="133" t="s">
        <v>23</v>
      </c>
      <c r="G51" s="134"/>
      <c r="H51" s="134"/>
      <c r="I51" s="211">
        <f>'Rozpočet Pol'!G8</f>
        <v>0</v>
      </c>
      <c r="J51" s="211"/>
    </row>
    <row r="52" spans="1:10" ht="25.5" customHeight="1" x14ac:dyDescent="0.2">
      <c r="A52" s="123"/>
      <c r="B52" s="125" t="s">
        <v>57</v>
      </c>
      <c r="C52" s="209" t="s">
        <v>58</v>
      </c>
      <c r="D52" s="210"/>
      <c r="E52" s="210"/>
      <c r="F52" s="135" t="s">
        <v>23</v>
      </c>
      <c r="G52" s="136"/>
      <c r="H52" s="136"/>
      <c r="I52" s="208">
        <f>'Rozpočet Pol'!G17</f>
        <v>0</v>
      </c>
      <c r="J52" s="208"/>
    </row>
    <row r="53" spans="1:10" ht="25.5" customHeight="1" x14ac:dyDescent="0.2">
      <c r="A53" s="123"/>
      <c r="B53" s="125" t="s">
        <v>59</v>
      </c>
      <c r="C53" s="209" t="s">
        <v>60</v>
      </c>
      <c r="D53" s="210"/>
      <c r="E53" s="210"/>
      <c r="F53" s="135" t="s">
        <v>23</v>
      </c>
      <c r="G53" s="136"/>
      <c r="H53" s="136"/>
      <c r="I53" s="208">
        <f>'Rozpočet Pol'!G26</f>
        <v>0</v>
      </c>
      <c r="J53" s="208"/>
    </row>
    <row r="54" spans="1:10" ht="25.5" customHeight="1" x14ac:dyDescent="0.2">
      <c r="A54" s="123"/>
      <c r="B54" s="125" t="s">
        <v>61</v>
      </c>
      <c r="C54" s="209" t="s">
        <v>62</v>
      </c>
      <c r="D54" s="210"/>
      <c r="E54" s="210"/>
      <c r="F54" s="135" t="s">
        <v>23</v>
      </c>
      <c r="G54" s="136"/>
      <c r="H54" s="136"/>
      <c r="I54" s="208">
        <f>'Rozpočet Pol'!G33</f>
        <v>0</v>
      </c>
      <c r="J54" s="208"/>
    </row>
    <row r="55" spans="1:10" ht="25.5" customHeight="1" x14ac:dyDescent="0.2">
      <c r="A55" s="123"/>
      <c r="B55" s="125" t="s">
        <v>63</v>
      </c>
      <c r="C55" s="209" t="s">
        <v>64</v>
      </c>
      <c r="D55" s="210"/>
      <c r="E55" s="210"/>
      <c r="F55" s="135" t="s">
        <v>23</v>
      </c>
      <c r="G55" s="136"/>
      <c r="H55" s="136"/>
      <c r="I55" s="208">
        <f>'Rozpočet Pol'!G58</f>
        <v>0</v>
      </c>
      <c r="J55" s="208"/>
    </row>
    <row r="56" spans="1:10" ht="25.5" customHeight="1" x14ac:dyDescent="0.2">
      <c r="A56" s="123"/>
      <c r="B56" s="125" t="s">
        <v>65</v>
      </c>
      <c r="C56" s="209" t="s">
        <v>66</v>
      </c>
      <c r="D56" s="210"/>
      <c r="E56" s="210"/>
      <c r="F56" s="135" t="s">
        <v>23</v>
      </c>
      <c r="G56" s="136"/>
      <c r="H56" s="136"/>
      <c r="I56" s="208">
        <f>'Rozpočet Pol'!G69</f>
        <v>0</v>
      </c>
      <c r="J56" s="208"/>
    </row>
    <row r="57" spans="1:10" ht="25.5" customHeight="1" x14ac:dyDescent="0.2">
      <c r="A57" s="123"/>
      <c r="B57" s="125" t="s">
        <v>67</v>
      </c>
      <c r="C57" s="209" t="s">
        <v>68</v>
      </c>
      <c r="D57" s="210"/>
      <c r="E57" s="210"/>
      <c r="F57" s="135" t="s">
        <v>23</v>
      </c>
      <c r="G57" s="136"/>
      <c r="H57" s="136"/>
      <c r="I57" s="208">
        <f>'Rozpočet Pol'!G83</f>
        <v>0</v>
      </c>
      <c r="J57" s="208"/>
    </row>
    <row r="58" spans="1:10" ht="25.5" customHeight="1" x14ac:dyDescent="0.2">
      <c r="A58" s="123"/>
      <c r="B58" s="125" t="s">
        <v>69</v>
      </c>
      <c r="C58" s="209" t="s">
        <v>70</v>
      </c>
      <c r="D58" s="210"/>
      <c r="E58" s="210"/>
      <c r="F58" s="135" t="s">
        <v>23</v>
      </c>
      <c r="G58" s="136"/>
      <c r="H58" s="136"/>
      <c r="I58" s="208">
        <f>'Rozpočet Pol'!G92</f>
        <v>0</v>
      </c>
      <c r="J58" s="208"/>
    </row>
    <row r="59" spans="1:10" ht="25.5" customHeight="1" x14ac:dyDescent="0.2">
      <c r="A59" s="123"/>
      <c r="B59" s="125" t="s">
        <v>71</v>
      </c>
      <c r="C59" s="209" t="s">
        <v>72</v>
      </c>
      <c r="D59" s="210"/>
      <c r="E59" s="210"/>
      <c r="F59" s="135" t="s">
        <v>23</v>
      </c>
      <c r="G59" s="136"/>
      <c r="H59" s="136"/>
      <c r="I59" s="208">
        <f>'Rozpočet Pol'!G95</f>
        <v>0</v>
      </c>
      <c r="J59" s="208"/>
    </row>
    <row r="60" spans="1:10" ht="25.5" customHeight="1" x14ac:dyDescent="0.2">
      <c r="A60" s="123"/>
      <c r="B60" s="125" t="s">
        <v>73</v>
      </c>
      <c r="C60" s="209" t="s">
        <v>74</v>
      </c>
      <c r="D60" s="210"/>
      <c r="E60" s="210"/>
      <c r="F60" s="135" t="s">
        <v>23</v>
      </c>
      <c r="G60" s="136"/>
      <c r="H60" s="136"/>
      <c r="I60" s="208">
        <f>'Rozpočet Pol'!G102</f>
        <v>0</v>
      </c>
      <c r="J60" s="208"/>
    </row>
    <row r="61" spans="1:10" ht="25.5" customHeight="1" x14ac:dyDescent="0.2">
      <c r="A61" s="123"/>
      <c r="B61" s="125" t="s">
        <v>75</v>
      </c>
      <c r="C61" s="209" t="s">
        <v>76</v>
      </c>
      <c r="D61" s="210"/>
      <c r="E61" s="210"/>
      <c r="F61" s="135" t="s">
        <v>23</v>
      </c>
      <c r="G61" s="136"/>
      <c r="H61" s="136"/>
      <c r="I61" s="208">
        <f>'Rozpočet Pol'!G136</f>
        <v>0</v>
      </c>
      <c r="J61" s="208"/>
    </row>
    <row r="62" spans="1:10" ht="25.5" customHeight="1" x14ac:dyDescent="0.2">
      <c r="A62" s="123"/>
      <c r="B62" s="125" t="s">
        <v>77</v>
      </c>
      <c r="C62" s="209" t="s">
        <v>78</v>
      </c>
      <c r="D62" s="210"/>
      <c r="E62" s="210"/>
      <c r="F62" s="135" t="s">
        <v>23</v>
      </c>
      <c r="G62" s="136"/>
      <c r="H62" s="136"/>
      <c r="I62" s="208">
        <f>'Rozpočet Pol'!G157</f>
        <v>0</v>
      </c>
      <c r="J62" s="208"/>
    </row>
    <row r="63" spans="1:10" ht="25.5" customHeight="1" x14ac:dyDescent="0.2">
      <c r="A63" s="123"/>
      <c r="B63" s="125" t="s">
        <v>79</v>
      </c>
      <c r="C63" s="209" t="s">
        <v>80</v>
      </c>
      <c r="D63" s="210"/>
      <c r="E63" s="210"/>
      <c r="F63" s="135" t="s">
        <v>24</v>
      </c>
      <c r="G63" s="136"/>
      <c r="H63" s="136"/>
      <c r="I63" s="208">
        <f>'Rozpočet Pol'!G166</f>
        <v>0</v>
      </c>
      <c r="J63" s="208"/>
    </row>
    <row r="64" spans="1:10" ht="25.5" customHeight="1" x14ac:dyDescent="0.2">
      <c r="A64" s="123"/>
      <c r="B64" s="125" t="s">
        <v>81</v>
      </c>
      <c r="C64" s="209" t="s">
        <v>82</v>
      </c>
      <c r="D64" s="210"/>
      <c r="E64" s="210"/>
      <c r="F64" s="135" t="s">
        <v>24</v>
      </c>
      <c r="G64" s="136"/>
      <c r="H64" s="136"/>
      <c r="I64" s="208">
        <f>'Rozpočet Pol'!G174</f>
        <v>0</v>
      </c>
      <c r="J64" s="208"/>
    </row>
    <row r="65" spans="1:10" ht="25.5" customHeight="1" x14ac:dyDescent="0.2">
      <c r="A65" s="123"/>
      <c r="B65" s="125" t="s">
        <v>83</v>
      </c>
      <c r="C65" s="209" t="s">
        <v>84</v>
      </c>
      <c r="D65" s="210"/>
      <c r="E65" s="210"/>
      <c r="F65" s="135" t="s">
        <v>24</v>
      </c>
      <c r="G65" s="136"/>
      <c r="H65" s="136"/>
      <c r="I65" s="208">
        <f>'Rozpočet Pol'!G206</f>
        <v>0</v>
      </c>
      <c r="J65" s="208"/>
    </row>
    <row r="66" spans="1:10" ht="25.5" customHeight="1" x14ac:dyDescent="0.2">
      <c r="A66" s="123"/>
      <c r="B66" s="125" t="s">
        <v>85</v>
      </c>
      <c r="C66" s="209" t="s">
        <v>86</v>
      </c>
      <c r="D66" s="210"/>
      <c r="E66" s="210"/>
      <c r="F66" s="135" t="s">
        <v>24</v>
      </c>
      <c r="G66" s="136"/>
      <c r="H66" s="136"/>
      <c r="I66" s="208">
        <f>'Rozpočet Pol'!G209</f>
        <v>0</v>
      </c>
      <c r="J66" s="208"/>
    </row>
    <row r="67" spans="1:10" ht="25.5" customHeight="1" x14ac:dyDescent="0.2">
      <c r="A67" s="123"/>
      <c r="B67" s="125" t="s">
        <v>87</v>
      </c>
      <c r="C67" s="209" t="s">
        <v>88</v>
      </c>
      <c r="D67" s="210"/>
      <c r="E67" s="210"/>
      <c r="F67" s="135" t="s">
        <v>24</v>
      </c>
      <c r="G67" s="136"/>
      <c r="H67" s="136"/>
      <c r="I67" s="208">
        <f>'Rozpočet Pol'!G227</f>
        <v>0</v>
      </c>
      <c r="J67" s="208"/>
    </row>
    <row r="68" spans="1:10" ht="25.5" customHeight="1" x14ac:dyDescent="0.2">
      <c r="A68" s="123"/>
      <c r="B68" s="125" t="s">
        <v>89</v>
      </c>
      <c r="C68" s="209" t="s">
        <v>90</v>
      </c>
      <c r="D68" s="210"/>
      <c r="E68" s="210"/>
      <c r="F68" s="135" t="s">
        <v>24</v>
      </c>
      <c r="G68" s="136"/>
      <c r="H68" s="136"/>
      <c r="I68" s="208">
        <f>'Rozpočet Pol'!G235</f>
        <v>0</v>
      </c>
      <c r="J68" s="208"/>
    </row>
    <row r="69" spans="1:10" ht="25.5" customHeight="1" x14ac:dyDescent="0.2">
      <c r="A69" s="123"/>
      <c r="B69" s="125" t="s">
        <v>91</v>
      </c>
      <c r="C69" s="209" t="s">
        <v>92</v>
      </c>
      <c r="D69" s="210"/>
      <c r="E69" s="210"/>
      <c r="F69" s="135" t="s">
        <v>24</v>
      </c>
      <c r="G69" s="136"/>
      <c r="H69" s="136"/>
      <c r="I69" s="208">
        <f>'Rozpočet Pol'!G239</f>
        <v>0</v>
      </c>
      <c r="J69" s="208"/>
    </row>
    <row r="70" spans="1:10" ht="25.5" customHeight="1" x14ac:dyDescent="0.2">
      <c r="A70" s="123"/>
      <c r="B70" s="125" t="s">
        <v>93</v>
      </c>
      <c r="C70" s="209" t="s">
        <v>94</v>
      </c>
      <c r="D70" s="210"/>
      <c r="E70" s="210"/>
      <c r="F70" s="135" t="s">
        <v>24</v>
      </c>
      <c r="G70" s="136"/>
      <c r="H70" s="136"/>
      <c r="I70" s="208">
        <f>'Rozpočet Pol'!G253</f>
        <v>0</v>
      </c>
      <c r="J70" s="208"/>
    </row>
    <row r="71" spans="1:10" ht="25.5" customHeight="1" x14ac:dyDescent="0.2">
      <c r="A71" s="123"/>
      <c r="B71" s="125" t="s">
        <v>95</v>
      </c>
      <c r="C71" s="209" t="s">
        <v>96</v>
      </c>
      <c r="D71" s="210"/>
      <c r="E71" s="210"/>
      <c r="F71" s="135" t="s">
        <v>24</v>
      </c>
      <c r="G71" s="136"/>
      <c r="H71" s="136"/>
      <c r="I71" s="208">
        <f>'Rozpočet Pol'!G267</f>
        <v>0</v>
      </c>
      <c r="J71" s="208"/>
    </row>
    <row r="72" spans="1:10" ht="25.5" customHeight="1" x14ac:dyDescent="0.2">
      <c r="A72" s="123"/>
      <c r="B72" s="132" t="s">
        <v>97</v>
      </c>
      <c r="C72" s="205" t="s">
        <v>26</v>
      </c>
      <c r="D72" s="206"/>
      <c r="E72" s="206"/>
      <c r="F72" s="137" t="s">
        <v>97</v>
      </c>
      <c r="G72" s="138"/>
      <c r="H72" s="138"/>
      <c r="I72" s="204">
        <f>'Rozpočet Pol'!G272</f>
        <v>0</v>
      </c>
      <c r="J72" s="204"/>
    </row>
    <row r="73" spans="1:10" ht="25.5" customHeight="1" x14ac:dyDescent="0.2">
      <c r="A73" s="124"/>
      <c r="B73" s="128" t="s">
        <v>1</v>
      </c>
      <c r="C73" s="128"/>
      <c r="D73" s="129"/>
      <c r="E73" s="129"/>
      <c r="F73" s="139"/>
      <c r="G73" s="140"/>
      <c r="H73" s="140"/>
      <c r="I73" s="207">
        <f>SUM(I51:I72)</f>
        <v>0</v>
      </c>
      <c r="J73" s="207"/>
    </row>
    <row r="74" spans="1:10" x14ac:dyDescent="0.2">
      <c r="F74" s="141"/>
      <c r="G74" s="96"/>
      <c r="H74" s="141"/>
      <c r="I74" s="96"/>
      <c r="J74" s="96"/>
    </row>
    <row r="75" spans="1:10" x14ac:dyDescent="0.2">
      <c r="F75" s="141"/>
      <c r="G75" s="96"/>
      <c r="H75" s="141"/>
      <c r="I75" s="96"/>
      <c r="J75" s="96"/>
    </row>
    <row r="76" spans="1:10" x14ac:dyDescent="0.2">
      <c r="F76" s="141"/>
      <c r="G76" s="96"/>
      <c r="H76" s="141"/>
      <c r="I76" s="96"/>
      <c r="J7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6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I50:J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72:J72"/>
    <mergeCell ref="C72:E72"/>
    <mergeCell ref="I73:J73"/>
    <mergeCell ref="I69:J69"/>
    <mergeCell ref="C69:E69"/>
    <mergeCell ref="I70:J70"/>
    <mergeCell ref="C70:E70"/>
    <mergeCell ref="I71:J71"/>
    <mergeCell ref="C71:E7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&amp;R&amp;"-,Obyčejné"&amp;12Příloha č. 2</oddHeader>
    <oddFooter>&amp;L&amp;9Zpracováno programem &amp;"Arial CE,Tučné"RTS Stavitel +,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41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88"/>
  <sheetViews>
    <sheetView zoomScaleNormal="100" workbookViewId="0">
      <selection activeCell="A2" sqref="A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6" t="s">
        <v>6</v>
      </c>
      <c r="B1" s="256"/>
      <c r="C1" s="256"/>
      <c r="D1" s="256"/>
      <c r="E1" s="256"/>
      <c r="F1" s="256"/>
      <c r="G1" s="256"/>
      <c r="AE1" t="s">
        <v>100</v>
      </c>
    </row>
    <row r="2" spans="1:60" ht="24.95" customHeight="1" x14ac:dyDescent="0.2">
      <c r="A2" s="146" t="s">
        <v>99</v>
      </c>
      <c r="B2" s="144"/>
      <c r="C2" s="257" t="s">
        <v>45</v>
      </c>
      <c r="D2" s="258"/>
      <c r="E2" s="258"/>
      <c r="F2" s="258"/>
      <c r="G2" s="259"/>
      <c r="AE2" t="s">
        <v>101</v>
      </c>
    </row>
    <row r="3" spans="1:60" ht="24.95" hidden="1" customHeight="1" x14ac:dyDescent="0.2">
      <c r="A3" s="147" t="s">
        <v>7</v>
      </c>
      <c r="B3" s="145"/>
      <c r="C3" s="260"/>
      <c r="D3" s="261"/>
      <c r="E3" s="261"/>
      <c r="F3" s="261"/>
      <c r="G3" s="262"/>
      <c r="AE3" t="s">
        <v>102</v>
      </c>
    </row>
    <row r="4" spans="1:60" ht="24.95" hidden="1" customHeight="1" x14ac:dyDescent="0.2">
      <c r="A4" s="147" t="s">
        <v>8</v>
      </c>
      <c r="B4" s="145"/>
      <c r="C4" s="260"/>
      <c r="D4" s="261"/>
      <c r="E4" s="261"/>
      <c r="F4" s="261"/>
      <c r="G4" s="262"/>
      <c r="AE4" t="s">
        <v>103</v>
      </c>
    </row>
    <row r="5" spans="1:60" hidden="1" x14ac:dyDescent="0.2">
      <c r="A5" s="148" t="s">
        <v>104</v>
      </c>
      <c r="B5" s="149"/>
      <c r="C5" s="150"/>
      <c r="D5" s="151"/>
      <c r="E5" s="151"/>
      <c r="F5" s="151"/>
      <c r="G5" s="152"/>
      <c r="AE5" t="s">
        <v>105</v>
      </c>
    </row>
    <row r="7" spans="1:60" ht="38.25" x14ac:dyDescent="0.2">
      <c r="A7" s="157" t="s">
        <v>106</v>
      </c>
      <c r="B7" s="158" t="s">
        <v>107</v>
      </c>
      <c r="C7" s="158" t="s">
        <v>108</v>
      </c>
      <c r="D7" s="157" t="s">
        <v>109</v>
      </c>
      <c r="E7" s="157" t="s">
        <v>110</v>
      </c>
      <c r="F7" s="153" t="s">
        <v>111</v>
      </c>
      <c r="G7" s="176" t="s">
        <v>28</v>
      </c>
      <c r="H7" s="177" t="s">
        <v>29</v>
      </c>
      <c r="I7" s="177" t="s">
        <v>112</v>
      </c>
      <c r="J7" s="177" t="s">
        <v>30</v>
      </c>
      <c r="K7" s="177" t="s">
        <v>113</v>
      </c>
      <c r="L7" s="177" t="s">
        <v>114</v>
      </c>
      <c r="M7" s="177" t="s">
        <v>115</v>
      </c>
      <c r="N7" s="177" t="s">
        <v>116</v>
      </c>
      <c r="O7" s="177" t="s">
        <v>117</v>
      </c>
      <c r="P7" s="177" t="s">
        <v>118</v>
      </c>
      <c r="Q7" s="177" t="s">
        <v>119</v>
      </c>
      <c r="R7" s="177" t="s">
        <v>120</v>
      </c>
      <c r="S7" s="177" t="s">
        <v>121</v>
      </c>
      <c r="T7" s="177" t="s">
        <v>122</v>
      </c>
      <c r="U7" s="160" t="s">
        <v>123</v>
      </c>
    </row>
    <row r="8" spans="1:60" x14ac:dyDescent="0.2">
      <c r="A8" s="178" t="s">
        <v>124</v>
      </c>
      <c r="B8" s="179" t="s">
        <v>55</v>
      </c>
      <c r="C8" s="180" t="s">
        <v>56</v>
      </c>
      <c r="D8" s="181"/>
      <c r="E8" s="182"/>
      <c r="F8" s="183"/>
      <c r="G8" s="183">
        <f>SUMIF(AE9:AE16,"&lt;&gt;NOR",G9:G16)</f>
        <v>0</v>
      </c>
      <c r="H8" s="183"/>
      <c r="I8" s="183">
        <f>SUM(I9:I16)</f>
        <v>0</v>
      </c>
      <c r="J8" s="183"/>
      <c r="K8" s="183">
        <f>SUM(K9:K16)</f>
        <v>0</v>
      </c>
      <c r="L8" s="183"/>
      <c r="M8" s="183">
        <f>SUM(M9:M16)</f>
        <v>0</v>
      </c>
      <c r="N8" s="159"/>
      <c r="O8" s="159">
        <f>SUM(O9:O16)</f>
        <v>19.354500000000002</v>
      </c>
      <c r="P8" s="159"/>
      <c r="Q8" s="159">
        <f>SUM(Q9:Q16)</f>
        <v>0</v>
      </c>
      <c r="R8" s="159"/>
      <c r="S8" s="159"/>
      <c r="T8" s="178"/>
      <c r="U8" s="159">
        <f>SUM(U9:U16)</f>
        <v>86.240000000000009</v>
      </c>
      <c r="AE8" t="s">
        <v>125</v>
      </c>
    </row>
    <row r="9" spans="1:60" ht="22.5" outlineLevel="1" x14ac:dyDescent="0.2">
      <c r="A9" s="155">
        <v>1</v>
      </c>
      <c r="B9" s="161" t="s">
        <v>126</v>
      </c>
      <c r="C9" s="196" t="s">
        <v>127</v>
      </c>
      <c r="D9" s="163" t="s">
        <v>128</v>
      </c>
      <c r="E9" s="170">
        <v>11.385000000000002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15</v>
      </c>
      <c r="M9" s="174">
        <f>G9*(1+L9/100)</f>
        <v>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4.7279999999999998</v>
      </c>
      <c r="U9" s="164">
        <f>ROUND(E9*T9,2)</f>
        <v>53.83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129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ht="22.5" outlineLevel="1" x14ac:dyDescent="0.2">
      <c r="A10" s="155"/>
      <c r="B10" s="161"/>
      <c r="C10" s="197" t="s">
        <v>130</v>
      </c>
      <c r="D10" s="166"/>
      <c r="E10" s="171">
        <v>11.385</v>
      </c>
      <c r="F10" s="174"/>
      <c r="G10" s="174"/>
      <c r="H10" s="174"/>
      <c r="I10" s="174"/>
      <c r="J10" s="174"/>
      <c r="K10" s="174"/>
      <c r="L10" s="174"/>
      <c r="M10" s="174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131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ht="22.5" outlineLevel="1" x14ac:dyDescent="0.2">
      <c r="A11" s="155">
        <v>2</v>
      </c>
      <c r="B11" s="161" t="s">
        <v>132</v>
      </c>
      <c r="C11" s="196" t="s">
        <v>133</v>
      </c>
      <c r="D11" s="163" t="s">
        <v>128</v>
      </c>
      <c r="E11" s="170">
        <v>11.385000000000002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15</v>
      </c>
      <c r="M11" s="174">
        <f>G11*(1+L11/100)</f>
        <v>0</v>
      </c>
      <c r="N11" s="164">
        <v>0</v>
      </c>
      <c r="O11" s="164">
        <f>ROUND(E11*N11,5)</f>
        <v>0</v>
      </c>
      <c r="P11" s="164">
        <v>0</v>
      </c>
      <c r="Q11" s="164">
        <f>ROUND(E11*P11,5)</f>
        <v>0</v>
      </c>
      <c r="R11" s="164"/>
      <c r="S11" s="164"/>
      <c r="T11" s="165">
        <v>0.66800000000000004</v>
      </c>
      <c r="U11" s="164">
        <f>ROUND(E11*T11,2)</f>
        <v>7.61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129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 x14ac:dyDescent="0.2">
      <c r="A12" s="155"/>
      <c r="B12" s="161"/>
      <c r="C12" s="197" t="s">
        <v>130</v>
      </c>
      <c r="D12" s="166"/>
      <c r="E12" s="171">
        <v>11.385</v>
      </c>
      <c r="F12" s="174"/>
      <c r="G12" s="174"/>
      <c r="H12" s="174"/>
      <c r="I12" s="174"/>
      <c r="J12" s="174"/>
      <c r="K12" s="174"/>
      <c r="L12" s="174"/>
      <c r="M12" s="174"/>
      <c r="N12" s="164"/>
      <c r="O12" s="164"/>
      <c r="P12" s="164"/>
      <c r="Q12" s="164"/>
      <c r="R12" s="164"/>
      <c r="S12" s="164"/>
      <c r="T12" s="165"/>
      <c r="U12" s="164"/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131</v>
      </c>
      <c r="AF12" s="154">
        <v>0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3</v>
      </c>
      <c r="B13" s="161" t="s">
        <v>134</v>
      </c>
      <c r="C13" s="196" t="s">
        <v>135</v>
      </c>
      <c r="D13" s="163" t="s">
        <v>128</v>
      </c>
      <c r="E13" s="170">
        <v>11.385000000000002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15</v>
      </c>
      <c r="M13" s="174">
        <f>G13*(1+L13/100)</f>
        <v>0</v>
      </c>
      <c r="N13" s="164">
        <v>0</v>
      </c>
      <c r="O13" s="164">
        <f>ROUND(E13*N13,5)</f>
        <v>0</v>
      </c>
      <c r="P13" s="164">
        <v>0</v>
      </c>
      <c r="Q13" s="164">
        <f>ROUND(E13*P13,5)</f>
        <v>0</v>
      </c>
      <c r="R13" s="164"/>
      <c r="S13" s="164"/>
      <c r="T13" s="165">
        <v>0.59099999999999997</v>
      </c>
      <c r="U13" s="164">
        <f>ROUND(E13*T13,2)</f>
        <v>6.73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129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ht="22.5" outlineLevel="1" x14ac:dyDescent="0.2">
      <c r="A14" s="155"/>
      <c r="B14" s="161"/>
      <c r="C14" s="197" t="s">
        <v>130</v>
      </c>
      <c r="D14" s="166"/>
      <c r="E14" s="171">
        <v>11.385</v>
      </c>
      <c r="F14" s="174"/>
      <c r="G14" s="174"/>
      <c r="H14" s="174"/>
      <c r="I14" s="174"/>
      <c r="J14" s="174"/>
      <c r="K14" s="174"/>
      <c r="L14" s="174"/>
      <c r="M14" s="174"/>
      <c r="N14" s="164"/>
      <c r="O14" s="164"/>
      <c r="P14" s="164"/>
      <c r="Q14" s="164"/>
      <c r="R14" s="164"/>
      <c r="S14" s="164"/>
      <c r="T14" s="165"/>
      <c r="U14" s="164"/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131</v>
      </c>
      <c r="AF14" s="154"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ht="22.5" outlineLevel="1" x14ac:dyDescent="0.2">
      <c r="A15" s="155">
        <v>4</v>
      </c>
      <c r="B15" s="161" t="s">
        <v>136</v>
      </c>
      <c r="C15" s="196" t="s">
        <v>137</v>
      </c>
      <c r="D15" s="163" t="s">
        <v>128</v>
      </c>
      <c r="E15" s="170">
        <v>11.385000000000002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15</v>
      </c>
      <c r="M15" s="174">
        <f>G15*(1+L15/100)</f>
        <v>0</v>
      </c>
      <c r="N15" s="164">
        <v>1.7</v>
      </c>
      <c r="O15" s="164">
        <f>ROUND(E15*N15,5)</f>
        <v>19.354500000000002</v>
      </c>
      <c r="P15" s="164">
        <v>0</v>
      </c>
      <c r="Q15" s="164">
        <f>ROUND(E15*P15,5)</f>
        <v>0</v>
      </c>
      <c r="R15" s="164"/>
      <c r="S15" s="164"/>
      <c r="T15" s="165">
        <v>1.587</v>
      </c>
      <c r="U15" s="164">
        <f>ROUND(E15*T15,2)</f>
        <v>18.07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129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2.5" outlineLevel="1" x14ac:dyDescent="0.2">
      <c r="A16" s="155"/>
      <c r="B16" s="161"/>
      <c r="C16" s="197" t="s">
        <v>130</v>
      </c>
      <c r="D16" s="166"/>
      <c r="E16" s="171">
        <v>11.385</v>
      </c>
      <c r="F16" s="174"/>
      <c r="G16" s="174"/>
      <c r="H16" s="174"/>
      <c r="I16" s="174"/>
      <c r="J16" s="174"/>
      <c r="K16" s="174"/>
      <c r="L16" s="174"/>
      <c r="M16" s="174"/>
      <c r="N16" s="164"/>
      <c r="O16" s="164"/>
      <c r="P16" s="164"/>
      <c r="Q16" s="164"/>
      <c r="R16" s="164"/>
      <c r="S16" s="164"/>
      <c r="T16" s="165"/>
      <c r="U16" s="164"/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131</v>
      </c>
      <c r="AF16" s="154">
        <v>0</v>
      </c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x14ac:dyDescent="0.2">
      <c r="A17" s="156" t="s">
        <v>124</v>
      </c>
      <c r="B17" s="162" t="s">
        <v>57</v>
      </c>
      <c r="C17" s="198" t="s">
        <v>58</v>
      </c>
      <c r="D17" s="167"/>
      <c r="E17" s="172"/>
      <c r="F17" s="175"/>
      <c r="G17" s="175">
        <f>SUMIF(AE18:AE25,"&lt;&gt;NOR",G18:G25)</f>
        <v>0</v>
      </c>
      <c r="H17" s="175"/>
      <c r="I17" s="175">
        <f>SUM(I18:I25)</f>
        <v>0</v>
      </c>
      <c r="J17" s="175"/>
      <c r="K17" s="175">
        <f>SUM(K18:K25)</f>
        <v>0</v>
      </c>
      <c r="L17" s="175"/>
      <c r="M17" s="175">
        <f>SUM(M18:M25)</f>
        <v>0</v>
      </c>
      <c r="N17" s="168"/>
      <c r="O17" s="168">
        <f>SUM(O18:O25)</f>
        <v>0</v>
      </c>
      <c r="P17" s="168"/>
      <c r="Q17" s="168">
        <f>SUM(Q18:Q25)</f>
        <v>0</v>
      </c>
      <c r="R17" s="168"/>
      <c r="S17" s="168"/>
      <c r="T17" s="169"/>
      <c r="U17" s="168">
        <f>SUM(U18:U25)</f>
        <v>0.45</v>
      </c>
      <c r="AE17" t="s">
        <v>125</v>
      </c>
    </row>
    <row r="18" spans="1:60" outlineLevel="1" x14ac:dyDescent="0.2">
      <c r="A18" s="155">
        <v>5</v>
      </c>
      <c r="B18" s="161" t="s">
        <v>138</v>
      </c>
      <c r="C18" s="196" t="s">
        <v>139</v>
      </c>
      <c r="D18" s="163" t="s">
        <v>128</v>
      </c>
      <c r="E18" s="170">
        <v>11.385000000000002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15</v>
      </c>
      <c r="M18" s="174">
        <f>G18*(1+L18/100)</f>
        <v>0</v>
      </c>
      <c r="N18" s="164">
        <v>0</v>
      </c>
      <c r="O18" s="164">
        <f>ROUND(E18*N18,5)</f>
        <v>0</v>
      </c>
      <c r="P18" s="164">
        <v>0</v>
      </c>
      <c r="Q18" s="164">
        <f>ROUND(E18*P18,5)</f>
        <v>0</v>
      </c>
      <c r="R18" s="164"/>
      <c r="S18" s="164"/>
      <c r="T18" s="165">
        <v>0.01</v>
      </c>
      <c r="U18" s="164">
        <f>ROUND(E18*T18,2)</f>
        <v>0.11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129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ht="22.5" outlineLevel="1" x14ac:dyDescent="0.2">
      <c r="A19" s="155"/>
      <c r="B19" s="161"/>
      <c r="C19" s="197" t="s">
        <v>130</v>
      </c>
      <c r="D19" s="166"/>
      <c r="E19" s="171">
        <v>11.385</v>
      </c>
      <c r="F19" s="174"/>
      <c r="G19" s="174"/>
      <c r="H19" s="174"/>
      <c r="I19" s="174"/>
      <c r="J19" s="174"/>
      <c r="K19" s="174"/>
      <c r="L19" s="174"/>
      <c r="M19" s="174"/>
      <c r="N19" s="164"/>
      <c r="O19" s="164"/>
      <c r="P19" s="164"/>
      <c r="Q19" s="164"/>
      <c r="R19" s="164"/>
      <c r="S19" s="164"/>
      <c r="T19" s="165"/>
      <c r="U19" s="164"/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131</v>
      </c>
      <c r="AF19" s="154">
        <v>0</v>
      </c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>
        <v>6</v>
      </c>
      <c r="B20" s="161" t="s">
        <v>140</v>
      </c>
      <c r="C20" s="196" t="s">
        <v>141</v>
      </c>
      <c r="D20" s="163" t="s">
        <v>128</v>
      </c>
      <c r="E20" s="170">
        <v>159.39000000000001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15</v>
      </c>
      <c r="M20" s="174">
        <f>G20*(1+L20/100)</f>
        <v>0</v>
      </c>
      <c r="N20" s="164">
        <v>0</v>
      </c>
      <c r="O20" s="164">
        <f>ROUND(E20*N20,5)</f>
        <v>0</v>
      </c>
      <c r="P20" s="164">
        <v>0</v>
      </c>
      <c r="Q20" s="164">
        <f>ROUND(E20*P20,5)</f>
        <v>0</v>
      </c>
      <c r="R20" s="164"/>
      <c r="S20" s="164"/>
      <c r="T20" s="165">
        <v>0</v>
      </c>
      <c r="U20" s="164">
        <f>ROUND(E20*T20,2)</f>
        <v>0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129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 x14ac:dyDescent="0.2">
      <c r="A21" s="155"/>
      <c r="B21" s="161"/>
      <c r="C21" s="197" t="s">
        <v>142</v>
      </c>
      <c r="D21" s="166"/>
      <c r="E21" s="171">
        <v>159.38999999999999</v>
      </c>
      <c r="F21" s="174"/>
      <c r="G21" s="174"/>
      <c r="H21" s="174"/>
      <c r="I21" s="174"/>
      <c r="J21" s="174"/>
      <c r="K21" s="174"/>
      <c r="L21" s="174"/>
      <c r="M21" s="174"/>
      <c r="N21" s="164"/>
      <c r="O21" s="164"/>
      <c r="P21" s="164"/>
      <c r="Q21" s="164"/>
      <c r="R21" s="164"/>
      <c r="S21" s="164"/>
      <c r="T21" s="165"/>
      <c r="U21" s="164"/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131</v>
      </c>
      <c r="AF21" s="154">
        <v>0</v>
      </c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>
        <v>7</v>
      </c>
      <c r="B22" s="161" t="s">
        <v>143</v>
      </c>
      <c r="C22" s="196" t="s">
        <v>144</v>
      </c>
      <c r="D22" s="163" t="s">
        <v>128</v>
      </c>
      <c r="E22" s="170">
        <v>11.385000000000002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15</v>
      </c>
      <c r="M22" s="174">
        <f>G22*(1+L22/100)</f>
        <v>0</v>
      </c>
      <c r="N22" s="164">
        <v>0</v>
      </c>
      <c r="O22" s="164">
        <f>ROUND(E22*N22,5)</f>
        <v>0</v>
      </c>
      <c r="P22" s="164">
        <v>0</v>
      </c>
      <c r="Q22" s="164">
        <f>ROUND(E22*P22,5)</f>
        <v>0</v>
      </c>
      <c r="R22" s="164"/>
      <c r="S22" s="164"/>
      <c r="T22" s="165">
        <v>0.03</v>
      </c>
      <c r="U22" s="164">
        <f>ROUND(E22*T22,2)</f>
        <v>0.34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129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ht="22.5" outlineLevel="1" x14ac:dyDescent="0.2">
      <c r="A23" s="155"/>
      <c r="B23" s="161"/>
      <c r="C23" s="197" t="s">
        <v>130</v>
      </c>
      <c r="D23" s="166"/>
      <c r="E23" s="171">
        <v>11.385</v>
      </c>
      <c r="F23" s="174"/>
      <c r="G23" s="174"/>
      <c r="H23" s="174"/>
      <c r="I23" s="174"/>
      <c r="J23" s="174"/>
      <c r="K23" s="174"/>
      <c r="L23" s="174"/>
      <c r="M23" s="174"/>
      <c r="N23" s="164"/>
      <c r="O23" s="164"/>
      <c r="P23" s="164"/>
      <c r="Q23" s="164"/>
      <c r="R23" s="164"/>
      <c r="S23" s="164"/>
      <c r="T23" s="165"/>
      <c r="U23" s="164"/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131</v>
      </c>
      <c r="AF23" s="154">
        <v>0</v>
      </c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8</v>
      </c>
      <c r="B24" s="161" t="s">
        <v>145</v>
      </c>
      <c r="C24" s="196" t="s">
        <v>146</v>
      </c>
      <c r="D24" s="163" t="s">
        <v>128</v>
      </c>
      <c r="E24" s="170">
        <v>11.385000000000002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15</v>
      </c>
      <c r="M24" s="174">
        <f>G24*(1+L24/100)</f>
        <v>0</v>
      </c>
      <c r="N24" s="164">
        <v>0</v>
      </c>
      <c r="O24" s="164">
        <f>ROUND(E24*N24,5)</f>
        <v>0</v>
      </c>
      <c r="P24" s="164">
        <v>0</v>
      </c>
      <c r="Q24" s="164">
        <f>ROUND(E24*P24,5)</f>
        <v>0</v>
      </c>
      <c r="R24" s="164"/>
      <c r="S24" s="164"/>
      <c r="T24" s="165">
        <v>0</v>
      </c>
      <c r="U24" s="164">
        <f>ROUND(E24*T24,2)</f>
        <v>0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129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ht="22.5" outlineLevel="1" x14ac:dyDescent="0.2">
      <c r="A25" s="155"/>
      <c r="B25" s="161"/>
      <c r="C25" s="197" t="s">
        <v>130</v>
      </c>
      <c r="D25" s="166"/>
      <c r="E25" s="171">
        <v>11.385</v>
      </c>
      <c r="F25" s="174"/>
      <c r="G25" s="174"/>
      <c r="H25" s="174"/>
      <c r="I25" s="174"/>
      <c r="J25" s="174"/>
      <c r="K25" s="174"/>
      <c r="L25" s="174"/>
      <c r="M25" s="174"/>
      <c r="N25" s="164"/>
      <c r="O25" s="164"/>
      <c r="P25" s="164"/>
      <c r="Q25" s="164"/>
      <c r="R25" s="164"/>
      <c r="S25" s="164"/>
      <c r="T25" s="165"/>
      <c r="U25" s="164"/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131</v>
      </c>
      <c r="AF25" s="154">
        <v>0</v>
      </c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x14ac:dyDescent="0.2">
      <c r="A26" s="156" t="s">
        <v>124</v>
      </c>
      <c r="B26" s="162" t="s">
        <v>59</v>
      </c>
      <c r="C26" s="198" t="s">
        <v>60</v>
      </c>
      <c r="D26" s="167"/>
      <c r="E26" s="172"/>
      <c r="F26" s="175"/>
      <c r="G26" s="175">
        <f>SUMIF(AE27:AE32,"&lt;&gt;NOR",G27:G32)</f>
        <v>0</v>
      </c>
      <c r="H26" s="175"/>
      <c r="I26" s="175">
        <f>SUM(I27:I32)</f>
        <v>0</v>
      </c>
      <c r="J26" s="175"/>
      <c r="K26" s="175">
        <f>SUM(K27:K32)</f>
        <v>0</v>
      </c>
      <c r="L26" s="175"/>
      <c r="M26" s="175">
        <f>SUM(M27:M32)</f>
        <v>0</v>
      </c>
      <c r="N26" s="168"/>
      <c r="O26" s="168">
        <f>SUM(O27:O32)</f>
        <v>6.4322900000000001</v>
      </c>
      <c r="P26" s="168"/>
      <c r="Q26" s="168">
        <f>SUM(Q27:Q32)</f>
        <v>0</v>
      </c>
      <c r="R26" s="168"/>
      <c r="S26" s="168"/>
      <c r="T26" s="169"/>
      <c r="U26" s="168">
        <f>SUM(U27:U32)</f>
        <v>8.8099999999999987</v>
      </c>
      <c r="AE26" t="s">
        <v>125</v>
      </c>
    </row>
    <row r="27" spans="1:60" outlineLevel="1" x14ac:dyDescent="0.2">
      <c r="A27" s="155">
        <v>9</v>
      </c>
      <c r="B27" s="161" t="s">
        <v>147</v>
      </c>
      <c r="C27" s="196" t="s">
        <v>148</v>
      </c>
      <c r="D27" s="163" t="s">
        <v>128</v>
      </c>
      <c r="E27" s="170">
        <v>2.5047000000000006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15</v>
      </c>
      <c r="M27" s="174">
        <f>G27*(1+L27/100)</f>
        <v>0</v>
      </c>
      <c r="N27" s="164">
        <v>2.5249999999999999</v>
      </c>
      <c r="O27" s="164">
        <f>ROUND(E27*N27,5)</f>
        <v>6.32437</v>
      </c>
      <c r="P27" s="164">
        <v>0</v>
      </c>
      <c r="Q27" s="164">
        <f>ROUND(E27*P27,5)</f>
        <v>0</v>
      </c>
      <c r="R27" s="164"/>
      <c r="S27" s="164"/>
      <c r="T27" s="165">
        <v>0.47699999999999998</v>
      </c>
      <c r="U27" s="164">
        <f>ROUND(E27*T27,2)</f>
        <v>1.19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129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33.75" outlineLevel="1" x14ac:dyDescent="0.2">
      <c r="A28" s="155"/>
      <c r="B28" s="161"/>
      <c r="C28" s="197" t="s">
        <v>149</v>
      </c>
      <c r="D28" s="166"/>
      <c r="E28" s="171">
        <v>2.5047000000000001</v>
      </c>
      <c r="F28" s="174"/>
      <c r="G28" s="174"/>
      <c r="H28" s="174"/>
      <c r="I28" s="174"/>
      <c r="J28" s="174"/>
      <c r="K28" s="174"/>
      <c r="L28" s="174"/>
      <c r="M28" s="174"/>
      <c r="N28" s="164"/>
      <c r="O28" s="164"/>
      <c r="P28" s="164"/>
      <c r="Q28" s="164"/>
      <c r="R28" s="164"/>
      <c r="S28" s="164"/>
      <c r="T28" s="165"/>
      <c r="U28" s="164"/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131</v>
      </c>
      <c r="AF28" s="154">
        <v>0</v>
      </c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ht="22.5" outlineLevel="1" x14ac:dyDescent="0.2">
      <c r="A29" s="155">
        <v>10</v>
      </c>
      <c r="B29" s="161" t="s">
        <v>150</v>
      </c>
      <c r="C29" s="196" t="s">
        <v>151</v>
      </c>
      <c r="D29" s="163" t="s">
        <v>152</v>
      </c>
      <c r="E29" s="170">
        <v>6.6943799999999998E-2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15</v>
      </c>
      <c r="M29" s="174">
        <f>G29*(1+L29/100)</f>
        <v>0</v>
      </c>
      <c r="N29" s="164">
        <v>1.0563400000000001</v>
      </c>
      <c r="O29" s="164">
        <f>ROUND(E29*N29,5)</f>
        <v>7.0720000000000005E-2</v>
      </c>
      <c r="P29" s="164">
        <v>0</v>
      </c>
      <c r="Q29" s="164">
        <f>ROUND(E29*P29,5)</f>
        <v>0</v>
      </c>
      <c r="R29" s="164"/>
      <c r="S29" s="164"/>
      <c r="T29" s="165">
        <v>15.231</v>
      </c>
      <c r="U29" s="164">
        <f>ROUND(E29*T29,2)</f>
        <v>1.02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129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ht="33.75" outlineLevel="1" x14ac:dyDescent="0.2">
      <c r="A30" s="155"/>
      <c r="B30" s="161"/>
      <c r="C30" s="197" t="s">
        <v>153</v>
      </c>
      <c r="D30" s="166"/>
      <c r="E30" s="171">
        <v>6.6943799999999998E-2</v>
      </c>
      <c r="F30" s="174"/>
      <c r="G30" s="174"/>
      <c r="H30" s="174"/>
      <c r="I30" s="174"/>
      <c r="J30" s="174"/>
      <c r="K30" s="174"/>
      <c r="L30" s="174"/>
      <c r="M30" s="174"/>
      <c r="N30" s="164"/>
      <c r="O30" s="164"/>
      <c r="P30" s="164"/>
      <c r="Q30" s="164"/>
      <c r="R30" s="164"/>
      <c r="S30" s="164"/>
      <c r="T30" s="165"/>
      <c r="U30" s="164"/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131</v>
      </c>
      <c r="AF30" s="154">
        <v>0</v>
      </c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ht="22.5" outlineLevel="1" x14ac:dyDescent="0.2">
      <c r="A31" s="155">
        <v>11</v>
      </c>
      <c r="B31" s="161" t="s">
        <v>154</v>
      </c>
      <c r="C31" s="196" t="s">
        <v>155</v>
      </c>
      <c r="D31" s="163" t="s">
        <v>156</v>
      </c>
      <c r="E31" s="170">
        <v>12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15</v>
      </c>
      <c r="M31" s="174">
        <f>G31*(1+L31/100)</f>
        <v>0</v>
      </c>
      <c r="N31" s="164">
        <v>3.0999999999999999E-3</v>
      </c>
      <c r="O31" s="164">
        <f>ROUND(E31*N31,5)</f>
        <v>3.7199999999999997E-2</v>
      </c>
      <c r="P31" s="164">
        <v>0</v>
      </c>
      <c r="Q31" s="164">
        <f>ROUND(E31*P31,5)</f>
        <v>0</v>
      </c>
      <c r="R31" s="164"/>
      <c r="S31" s="164"/>
      <c r="T31" s="165">
        <v>0.55000000000000004</v>
      </c>
      <c r="U31" s="164">
        <f>ROUND(E31*T31,2)</f>
        <v>6.6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129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/>
      <c r="B32" s="161"/>
      <c r="C32" s="197" t="s">
        <v>157</v>
      </c>
      <c r="D32" s="166"/>
      <c r="E32" s="171">
        <v>12</v>
      </c>
      <c r="F32" s="174"/>
      <c r="G32" s="174"/>
      <c r="H32" s="174"/>
      <c r="I32" s="174"/>
      <c r="J32" s="174"/>
      <c r="K32" s="174"/>
      <c r="L32" s="174"/>
      <c r="M32" s="174"/>
      <c r="N32" s="164"/>
      <c r="O32" s="164"/>
      <c r="P32" s="164"/>
      <c r="Q32" s="164"/>
      <c r="R32" s="164"/>
      <c r="S32" s="164"/>
      <c r="T32" s="165"/>
      <c r="U32" s="164"/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131</v>
      </c>
      <c r="AF32" s="154">
        <v>0</v>
      </c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x14ac:dyDescent="0.2">
      <c r="A33" s="156" t="s">
        <v>124</v>
      </c>
      <c r="B33" s="162" t="s">
        <v>61</v>
      </c>
      <c r="C33" s="198" t="s">
        <v>62</v>
      </c>
      <c r="D33" s="167"/>
      <c r="E33" s="172"/>
      <c r="F33" s="175"/>
      <c r="G33" s="175">
        <f>SUMIF(AE34:AE57,"&lt;&gt;NOR",G34:G57)</f>
        <v>0</v>
      </c>
      <c r="H33" s="175"/>
      <c r="I33" s="175">
        <f>SUM(I34:I57)</f>
        <v>0</v>
      </c>
      <c r="J33" s="175"/>
      <c r="K33" s="175">
        <f>SUM(K34:K57)</f>
        <v>0</v>
      </c>
      <c r="L33" s="175"/>
      <c r="M33" s="175">
        <f>SUM(M34:M57)</f>
        <v>0</v>
      </c>
      <c r="N33" s="168"/>
      <c r="O33" s="168">
        <f>SUM(O34:O57)</f>
        <v>1.3141600000000002</v>
      </c>
      <c r="P33" s="168"/>
      <c r="Q33" s="168">
        <f>SUM(Q34:Q57)</f>
        <v>2.6930399999999999</v>
      </c>
      <c r="R33" s="168"/>
      <c r="S33" s="168"/>
      <c r="T33" s="169"/>
      <c r="U33" s="168">
        <f>SUM(U34:U57)</f>
        <v>59.800000000000011</v>
      </c>
      <c r="AE33" t="s">
        <v>125</v>
      </c>
    </row>
    <row r="34" spans="1:60" outlineLevel="1" x14ac:dyDescent="0.2">
      <c r="A34" s="155">
        <v>12</v>
      </c>
      <c r="B34" s="161" t="s">
        <v>158</v>
      </c>
      <c r="C34" s="196" t="s">
        <v>159</v>
      </c>
      <c r="D34" s="163" t="s">
        <v>156</v>
      </c>
      <c r="E34" s="170">
        <v>1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15</v>
      </c>
      <c r="M34" s="174">
        <f>G34*(1+L34/100)</f>
        <v>0</v>
      </c>
      <c r="N34" s="164">
        <v>0</v>
      </c>
      <c r="O34" s="164">
        <f>ROUND(E34*N34,5)</f>
        <v>0</v>
      </c>
      <c r="P34" s="164">
        <v>0</v>
      </c>
      <c r="Q34" s="164">
        <f>ROUND(E34*P34,5)</f>
        <v>0</v>
      </c>
      <c r="R34" s="164"/>
      <c r="S34" s="164"/>
      <c r="T34" s="165">
        <v>0</v>
      </c>
      <c r="U34" s="164">
        <f>ROUND(E34*T34,2)</f>
        <v>0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129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/>
      <c r="B35" s="161"/>
      <c r="C35" s="197" t="s">
        <v>55</v>
      </c>
      <c r="D35" s="166"/>
      <c r="E35" s="171">
        <v>1</v>
      </c>
      <c r="F35" s="174"/>
      <c r="G35" s="174"/>
      <c r="H35" s="174"/>
      <c r="I35" s="174"/>
      <c r="J35" s="174"/>
      <c r="K35" s="174"/>
      <c r="L35" s="174"/>
      <c r="M35" s="174"/>
      <c r="N35" s="164"/>
      <c r="O35" s="164"/>
      <c r="P35" s="164"/>
      <c r="Q35" s="164"/>
      <c r="R35" s="164"/>
      <c r="S35" s="164"/>
      <c r="T35" s="165"/>
      <c r="U35" s="164"/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131</v>
      </c>
      <c r="AF35" s="154">
        <v>0</v>
      </c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ht="22.5" outlineLevel="1" x14ac:dyDescent="0.2">
      <c r="A36" s="155">
        <v>13</v>
      </c>
      <c r="B36" s="161" t="s">
        <v>160</v>
      </c>
      <c r="C36" s="196" t="s">
        <v>161</v>
      </c>
      <c r="D36" s="163" t="s">
        <v>162</v>
      </c>
      <c r="E36" s="170">
        <v>27.599999999999998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15</v>
      </c>
      <c r="M36" s="174">
        <f>G36*(1+L36/100)</f>
        <v>0</v>
      </c>
      <c r="N36" s="164">
        <v>4.5679999999999998E-2</v>
      </c>
      <c r="O36" s="164">
        <f>ROUND(E36*N36,5)</f>
        <v>1.2607699999999999</v>
      </c>
      <c r="P36" s="164">
        <v>0</v>
      </c>
      <c r="Q36" s="164">
        <f>ROUND(E36*P36,5)</f>
        <v>0</v>
      </c>
      <c r="R36" s="164"/>
      <c r="S36" s="164"/>
      <c r="T36" s="165">
        <v>0.75800000000000001</v>
      </c>
      <c r="U36" s="164">
        <f>ROUND(E36*T36,2)</f>
        <v>20.92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129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/>
      <c r="B37" s="161"/>
      <c r="C37" s="197" t="s">
        <v>163</v>
      </c>
      <c r="D37" s="166"/>
      <c r="E37" s="171">
        <v>18.399999999999999</v>
      </c>
      <c r="F37" s="174"/>
      <c r="G37" s="174"/>
      <c r="H37" s="174"/>
      <c r="I37" s="174"/>
      <c r="J37" s="174"/>
      <c r="K37" s="174"/>
      <c r="L37" s="174"/>
      <c r="M37" s="174"/>
      <c r="N37" s="164"/>
      <c r="O37" s="164"/>
      <c r="P37" s="164"/>
      <c r="Q37" s="164"/>
      <c r="R37" s="164"/>
      <c r="S37" s="164"/>
      <c r="T37" s="165"/>
      <c r="U37" s="164"/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131</v>
      </c>
      <c r="AF37" s="154">
        <v>0</v>
      </c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/>
      <c r="B38" s="161"/>
      <c r="C38" s="197" t="s">
        <v>164</v>
      </c>
      <c r="D38" s="166"/>
      <c r="E38" s="171">
        <v>9.1999999999999993</v>
      </c>
      <c r="F38" s="174"/>
      <c r="G38" s="174"/>
      <c r="H38" s="174"/>
      <c r="I38" s="174"/>
      <c r="J38" s="174"/>
      <c r="K38" s="174"/>
      <c r="L38" s="174"/>
      <c r="M38" s="174"/>
      <c r="N38" s="164"/>
      <c r="O38" s="164"/>
      <c r="P38" s="164"/>
      <c r="Q38" s="164"/>
      <c r="R38" s="164"/>
      <c r="S38" s="164"/>
      <c r="T38" s="165"/>
      <c r="U38" s="164"/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131</v>
      </c>
      <c r="AF38" s="154">
        <v>0</v>
      </c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>
        <v>14</v>
      </c>
      <c r="B39" s="161" t="s">
        <v>165</v>
      </c>
      <c r="C39" s="196" t="s">
        <v>166</v>
      </c>
      <c r="D39" s="163" t="s">
        <v>156</v>
      </c>
      <c r="E39" s="170">
        <v>7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15</v>
      </c>
      <c r="M39" s="174">
        <f>G39*(1+L39/100)</f>
        <v>0</v>
      </c>
      <c r="N39" s="164">
        <v>9.5E-4</v>
      </c>
      <c r="O39" s="164">
        <f>ROUND(E39*N39,5)</f>
        <v>6.6499999999999997E-3</v>
      </c>
      <c r="P39" s="164">
        <v>0.38472000000000001</v>
      </c>
      <c r="Q39" s="164">
        <f>ROUND(E39*P39,5)</f>
        <v>2.6930399999999999</v>
      </c>
      <c r="R39" s="164"/>
      <c r="S39" s="164"/>
      <c r="T39" s="165">
        <v>2.7669800000000002</v>
      </c>
      <c r="U39" s="164">
        <f>ROUND(E39*T39,2)</f>
        <v>19.37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167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/>
      <c r="B40" s="161"/>
      <c r="C40" s="197" t="s">
        <v>168</v>
      </c>
      <c r="D40" s="166"/>
      <c r="E40" s="171">
        <v>4</v>
      </c>
      <c r="F40" s="174"/>
      <c r="G40" s="174"/>
      <c r="H40" s="174"/>
      <c r="I40" s="174"/>
      <c r="J40" s="174"/>
      <c r="K40" s="174"/>
      <c r="L40" s="174"/>
      <c r="M40" s="174"/>
      <c r="N40" s="164"/>
      <c r="O40" s="164"/>
      <c r="P40" s="164"/>
      <c r="Q40" s="164"/>
      <c r="R40" s="164"/>
      <c r="S40" s="164"/>
      <c r="T40" s="165"/>
      <c r="U40" s="164"/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131</v>
      </c>
      <c r="AF40" s="154">
        <v>0</v>
      </c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/>
      <c r="B41" s="161"/>
      <c r="C41" s="197" t="s">
        <v>169</v>
      </c>
      <c r="D41" s="166"/>
      <c r="E41" s="171">
        <v>3</v>
      </c>
      <c r="F41" s="174"/>
      <c r="G41" s="174"/>
      <c r="H41" s="174"/>
      <c r="I41" s="174"/>
      <c r="J41" s="174"/>
      <c r="K41" s="174"/>
      <c r="L41" s="174"/>
      <c r="M41" s="174"/>
      <c r="N41" s="164"/>
      <c r="O41" s="164"/>
      <c r="P41" s="164"/>
      <c r="Q41" s="164"/>
      <c r="R41" s="164"/>
      <c r="S41" s="164"/>
      <c r="T41" s="165"/>
      <c r="U41" s="164"/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131</v>
      </c>
      <c r="AF41" s="154">
        <v>0</v>
      </c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>
        <v>15</v>
      </c>
      <c r="B42" s="161" t="s">
        <v>170</v>
      </c>
      <c r="C42" s="196" t="s">
        <v>171</v>
      </c>
      <c r="D42" s="163" t="s">
        <v>156</v>
      </c>
      <c r="E42" s="170">
        <v>7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15</v>
      </c>
      <c r="M42" s="174">
        <f>G42*(1+L42/100)</f>
        <v>0</v>
      </c>
      <c r="N42" s="164">
        <v>5.2999999999999998E-4</v>
      </c>
      <c r="O42" s="164">
        <f>ROUND(E42*N42,5)</f>
        <v>3.7100000000000002E-3</v>
      </c>
      <c r="P42" s="164">
        <v>0</v>
      </c>
      <c r="Q42" s="164">
        <f>ROUND(E42*P42,5)</f>
        <v>0</v>
      </c>
      <c r="R42" s="164"/>
      <c r="S42" s="164"/>
      <c r="T42" s="165">
        <v>0.65800000000000003</v>
      </c>
      <c r="U42" s="164">
        <f>ROUND(E42*T42,2)</f>
        <v>4.6100000000000003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129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/>
      <c r="B43" s="161"/>
      <c r="C43" s="197" t="s">
        <v>168</v>
      </c>
      <c r="D43" s="166"/>
      <c r="E43" s="171">
        <v>4</v>
      </c>
      <c r="F43" s="174"/>
      <c r="G43" s="174"/>
      <c r="H43" s="174"/>
      <c r="I43" s="174"/>
      <c r="J43" s="174"/>
      <c r="K43" s="174"/>
      <c r="L43" s="174"/>
      <c r="M43" s="174"/>
      <c r="N43" s="164"/>
      <c r="O43" s="164"/>
      <c r="P43" s="164"/>
      <c r="Q43" s="164"/>
      <c r="R43" s="164"/>
      <c r="S43" s="164"/>
      <c r="T43" s="165"/>
      <c r="U43" s="164"/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131</v>
      </c>
      <c r="AF43" s="154">
        <v>0</v>
      </c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/>
      <c r="B44" s="161"/>
      <c r="C44" s="197" t="s">
        <v>169</v>
      </c>
      <c r="D44" s="166"/>
      <c r="E44" s="171">
        <v>3</v>
      </c>
      <c r="F44" s="174"/>
      <c r="G44" s="174"/>
      <c r="H44" s="174"/>
      <c r="I44" s="174"/>
      <c r="J44" s="174"/>
      <c r="K44" s="174"/>
      <c r="L44" s="174"/>
      <c r="M44" s="174"/>
      <c r="N44" s="164"/>
      <c r="O44" s="164"/>
      <c r="P44" s="164"/>
      <c r="Q44" s="164"/>
      <c r="R44" s="164"/>
      <c r="S44" s="164"/>
      <c r="T44" s="165"/>
      <c r="U44" s="164"/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131</v>
      </c>
      <c r="AF44" s="154">
        <v>0</v>
      </c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ht="22.5" outlineLevel="1" x14ac:dyDescent="0.2">
      <c r="A45" s="155">
        <v>16</v>
      </c>
      <c r="B45" s="161" t="s">
        <v>172</v>
      </c>
      <c r="C45" s="196" t="s">
        <v>173</v>
      </c>
      <c r="D45" s="163" t="s">
        <v>156</v>
      </c>
      <c r="E45" s="170">
        <v>7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15</v>
      </c>
      <c r="M45" s="174">
        <f>G45*(1+L45/100)</f>
        <v>0</v>
      </c>
      <c r="N45" s="164">
        <v>6.2E-4</v>
      </c>
      <c r="O45" s="164">
        <f>ROUND(E45*N45,5)</f>
        <v>4.3400000000000001E-3</v>
      </c>
      <c r="P45" s="164">
        <v>0</v>
      </c>
      <c r="Q45" s="164">
        <f>ROUND(E45*P45,5)</f>
        <v>0</v>
      </c>
      <c r="R45" s="164"/>
      <c r="S45" s="164"/>
      <c r="T45" s="165">
        <v>0</v>
      </c>
      <c r="U45" s="164">
        <f>ROUND(E45*T45,2)</f>
        <v>0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174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/>
      <c r="B46" s="161"/>
      <c r="C46" s="197" t="s">
        <v>168</v>
      </c>
      <c r="D46" s="166"/>
      <c r="E46" s="171">
        <v>4</v>
      </c>
      <c r="F46" s="174"/>
      <c r="G46" s="174"/>
      <c r="H46" s="174"/>
      <c r="I46" s="174"/>
      <c r="J46" s="174"/>
      <c r="K46" s="174"/>
      <c r="L46" s="174"/>
      <c r="M46" s="174"/>
      <c r="N46" s="164"/>
      <c r="O46" s="164"/>
      <c r="P46" s="164"/>
      <c r="Q46" s="164"/>
      <c r="R46" s="164"/>
      <c r="S46" s="164"/>
      <c r="T46" s="165"/>
      <c r="U46" s="164"/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131</v>
      </c>
      <c r="AF46" s="154">
        <v>0</v>
      </c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/>
      <c r="B47" s="161"/>
      <c r="C47" s="197" t="s">
        <v>169</v>
      </c>
      <c r="D47" s="166"/>
      <c r="E47" s="171">
        <v>3</v>
      </c>
      <c r="F47" s="174"/>
      <c r="G47" s="174"/>
      <c r="H47" s="174"/>
      <c r="I47" s="174"/>
      <c r="J47" s="174"/>
      <c r="K47" s="174"/>
      <c r="L47" s="174"/>
      <c r="M47" s="174"/>
      <c r="N47" s="164"/>
      <c r="O47" s="164"/>
      <c r="P47" s="164"/>
      <c r="Q47" s="164"/>
      <c r="R47" s="164"/>
      <c r="S47" s="164"/>
      <c r="T47" s="165"/>
      <c r="U47" s="164"/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131</v>
      </c>
      <c r="AF47" s="154">
        <v>0</v>
      </c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ht="22.5" outlineLevel="1" x14ac:dyDescent="0.2">
      <c r="A48" s="155">
        <v>17</v>
      </c>
      <c r="B48" s="161" t="s">
        <v>175</v>
      </c>
      <c r="C48" s="196" t="s">
        <v>176</v>
      </c>
      <c r="D48" s="163" t="s">
        <v>156</v>
      </c>
      <c r="E48" s="170">
        <v>1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15</v>
      </c>
      <c r="M48" s="174">
        <f>G48*(1+L48/100)</f>
        <v>0</v>
      </c>
      <c r="N48" s="164">
        <v>3.16E-3</v>
      </c>
      <c r="O48" s="164">
        <f>ROUND(E48*N48,5)</f>
        <v>3.16E-3</v>
      </c>
      <c r="P48" s="164">
        <v>0</v>
      </c>
      <c r="Q48" s="164">
        <f>ROUND(E48*P48,5)</f>
        <v>0</v>
      </c>
      <c r="R48" s="164"/>
      <c r="S48" s="164"/>
      <c r="T48" s="165">
        <v>0</v>
      </c>
      <c r="U48" s="164">
        <f>ROUND(E48*T48,2)</f>
        <v>0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174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/>
      <c r="B49" s="161"/>
      <c r="C49" s="197" t="s">
        <v>55</v>
      </c>
      <c r="D49" s="166"/>
      <c r="E49" s="171">
        <v>1</v>
      </c>
      <c r="F49" s="174"/>
      <c r="G49" s="174"/>
      <c r="H49" s="174"/>
      <c r="I49" s="174"/>
      <c r="J49" s="174"/>
      <c r="K49" s="174"/>
      <c r="L49" s="174"/>
      <c r="M49" s="174"/>
      <c r="N49" s="164"/>
      <c r="O49" s="164"/>
      <c r="P49" s="164"/>
      <c r="Q49" s="164"/>
      <c r="R49" s="164"/>
      <c r="S49" s="164"/>
      <c r="T49" s="165"/>
      <c r="U49" s="164"/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131</v>
      </c>
      <c r="AF49" s="154">
        <v>0</v>
      </c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55">
        <v>18</v>
      </c>
      <c r="B50" s="161" t="s">
        <v>177</v>
      </c>
      <c r="C50" s="196" t="s">
        <v>178</v>
      </c>
      <c r="D50" s="163" t="s">
        <v>156</v>
      </c>
      <c r="E50" s="170">
        <v>1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15</v>
      </c>
      <c r="M50" s="174">
        <f>G50*(1+L50/100)</f>
        <v>0</v>
      </c>
      <c r="N50" s="164">
        <v>1.23E-3</v>
      </c>
      <c r="O50" s="164">
        <f>ROUND(E50*N50,5)</f>
        <v>1.23E-3</v>
      </c>
      <c r="P50" s="164">
        <v>0</v>
      </c>
      <c r="Q50" s="164">
        <f>ROUND(E50*P50,5)</f>
        <v>0</v>
      </c>
      <c r="R50" s="164"/>
      <c r="S50" s="164"/>
      <c r="T50" s="165">
        <v>0</v>
      </c>
      <c r="U50" s="164">
        <f>ROUND(E50*T50,2)</f>
        <v>0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174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55"/>
      <c r="B51" s="161"/>
      <c r="C51" s="197" t="s">
        <v>55</v>
      </c>
      <c r="D51" s="166"/>
      <c r="E51" s="171">
        <v>1</v>
      </c>
      <c r="F51" s="174"/>
      <c r="G51" s="174"/>
      <c r="H51" s="174"/>
      <c r="I51" s="174"/>
      <c r="J51" s="174"/>
      <c r="K51" s="174"/>
      <c r="L51" s="174"/>
      <c r="M51" s="174"/>
      <c r="N51" s="164"/>
      <c r="O51" s="164"/>
      <c r="P51" s="164"/>
      <c r="Q51" s="164"/>
      <c r="R51" s="164"/>
      <c r="S51" s="164"/>
      <c r="T51" s="165"/>
      <c r="U51" s="164"/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131</v>
      </c>
      <c r="AF51" s="154">
        <v>0</v>
      </c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ht="22.5" outlineLevel="1" x14ac:dyDescent="0.2">
      <c r="A52" s="155">
        <v>19</v>
      </c>
      <c r="B52" s="161" t="s">
        <v>179</v>
      </c>
      <c r="C52" s="196" t="s">
        <v>180</v>
      </c>
      <c r="D52" s="163" t="s">
        <v>156</v>
      </c>
      <c r="E52" s="170">
        <v>10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15</v>
      </c>
      <c r="M52" s="174">
        <f>G52*(1+L52/100)</f>
        <v>0</v>
      </c>
      <c r="N52" s="164">
        <v>3.0000000000000001E-5</v>
      </c>
      <c r="O52" s="164">
        <f>ROUND(E52*N52,5)</f>
        <v>2.9999999999999997E-4</v>
      </c>
      <c r="P52" s="164">
        <v>0</v>
      </c>
      <c r="Q52" s="164">
        <f>ROUND(E52*P52,5)</f>
        <v>0</v>
      </c>
      <c r="R52" s="164"/>
      <c r="S52" s="164"/>
      <c r="T52" s="165">
        <v>0.89500000000000002</v>
      </c>
      <c r="U52" s="164">
        <f>ROUND(E52*T52,2)</f>
        <v>8.9499999999999993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129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/>
      <c r="B53" s="161"/>
      <c r="C53" s="197" t="s">
        <v>181</v>
      </c>
      <c r="D53" s="166"/>
      <c r="E53" s="171">
        <v>10</v>
      </c>
      <c r="F53" s="174"/>
      <c r="G53" s="174"/>
      <c r="H53" s="174"/>
      <c r="I53" s="174"/>
      <c r="J53" s="174"/>
      <c r="K53" s="174"/>
      <c r="L53" s="174"/>
      <c r="M53" s="174"/>
      <c r="N53" s="164"/>
      <c r="O53" s="164"/>
      <c r="P53" s="164"/>
      <c r="Q53" s="164"/>
      <c r="R53" s="164"/>
      <c r="S53" s="164"/>
      <c r="T53" s="165"/>
      <c r="U53" s="164"/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131</v>
      </c>
      <c r="AF53" s="154">
        <v>0</v>
      </c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>
        <v>20</v>
      </c>
      <c r="B54" s="161" t="s">
        <v>182</v>
      </c>
      <c r="C54" s="196" t="s">
        <v>183</v>
      </c>
      <c r="D54" s="163" t="s">
        <v>162</v>
      </c>
      <c r="E54" s="170">
        <v>10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15</v>
      </c>
      <c r="M54" s="174">
        <f>G54*(1+L54/100)</f>
        <v>0</v>
      </c>
      <c r="N54" s="164">
        <v>3.3999999999999998E-3</v>
      </c>
      <c r="O54" s="164">
        <f>ROUND(E54*N54,5)</f>
        <v>3.4000000000000002E-2</v>
      </c>
      <c r="P54" s="164">
        <v>0</v>
      </c>
      <c r="Q54" s="164">
        <f>ROUND(E54*P54,5)</f>
        <v>0</v>
      </c>
      <c r="R54" s="164"/>
      <c r="S54" s="164"/>
      <c r="T54" s="165">
        <v>0.46</v>
      </c>
      <c r="U54" s="164">
        <f>ROUND(E54*T54,2)</f>
        <v>4.5999999999999996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129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55"/>
      <c r="B55" s="161"/>
      <c r="C55" s="197" t="s">
        <v>184</v>
      </c>
      <c r="D55" s="166"/>
      <c r="E55" s="171">
        <v>10</v>
      </c>
      <c r="F55" s="174"/>
      <c r="G55" s="174"/>
      <c r="H55" s="174"/>
      <c r="I55" s="174"/>
      <c r="J55" s="174"/>
      <c r="K55" s="174"/>
      <c r="L55" s="174"/>
      <c r="M55" s="174"/>
      <c r="N55" s="164"/>
      <c r="O55" s="164"/>
      <c r="P55" s="164"/>
      <c r="Q55" s="164"/>
      <c r="R55" s="164"/>
      <c r="S55" s="164"/>
      <c r="T55" s="165"/>
      <c r="U55" s="164"/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131</v>
      </c>
      <c r="AF55" s="154">
        <v>0</v>
      </c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55">
        <v>21</v>
      </c>
      <c r="B56" s="161" t="s">
        <v>185</v>
      </c>
      <c r="C56" s="196" t="s">
        <v>186</v>
      </c>
      <c r="D56" s="163" t="s">
        <v>187</v>
      </c>
      <c r="E56" s="170">
        <v>15</v>
      </c>
      <c r="F56" s="173"/>
      <c r="G56" s="174">
        <f>ROUND(E56*F56,2)</f>
        <v>0</v>
      </c>
      <c r="H56" s="173"/>
      <c r="I56" s="174">
        <f>ROUND(E56*H56,2)</f>
        <v>0</v>
      </c>
      <c r="J56" s="173"/>
      <c r="K56" s="174">
        <f>ROUND(E56*J56,2)</f>
        <v>0</v>
      </c>
      <c r="L56" s="174">
        <v>15</v>
      </c>
      <c r="M56" s="174">
        <f>G56*(1+L56/100)</f>
        <v>0</v>
      </c>
      <c r="N56" s="164">
        <v>0</v>
      </c>
      <c r="O56" s="164">
        <f>ROUND(E56*N56,5)</f>
        <v>0</v>
      </c>
      <c r="P56" s="164">
        <v>0</v>
      </c>
      <c r="Q56" s="164">
        <f>ROUND(E56*P56,5)</f>
        <v>0</v>
      </c>
      <c r="R56" s="164"/>
      <c r="S56" s="164"/>
      <c r="T56" s="165">
        <v>0.09</v>
      </c>
      <c r="U56" s="164">
        <f>ROUND(E56*T56,2)</f>
        <v>1.35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129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55"/>
      <c r="B57" s="161"/>
      <c r="C57" s="197" t="s">
        <v>188</v>
      </c>
      <c r="D57" s="166"/>
      <c r="E57" s="171">
        <v>15</v>
      </c>
      <c r="F57" s="174"/>
      <c r="G57" s="174"/>
      <c r="H57" s="174"/>
      <c r="I57" s="174"/>
      <c r="J57" s="174"/>
      <c r="K57" s="174"/>
      <c r="L57" s="174"/>
      <c r="M57" s="174"/>
      <c r="N57" s="164"/>
      <c r="O57" s="164"/>
      <c r="P57" s="164"/>
      <c r="Q57" s="164"/>
      <c r="R57" s="164"/>
      <c r="S57" s="164"/>
      <c r="T57" s="165"/>
      <c r="U57" s="164"/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131</v>
      </c>
      <c r="AF57" s="154">
        <v>0</v>
      </c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x14ac:dyDescent="0.2">
      <c r="A58" s="156" t="s">
        <v>124</v>
      </c>
      <c r="B58" s="162" t="s">
        <v>63</v>
      </c>
      <c r="C58" s="198" t="s">
        <v>64</v>
      </c>
      <c r="D58" s="167"/>
      <c r="E58" s="172"/>
      <c r="F58" s="175"/>
      <c r="G58" s="175">
        <f>SUMIF(AE59:AE68,"&lt;&gt;NOR",G59:G68)</f>
        <v>0</v>
      </c>
      <c r="H58" s="175"/>
      <c r="I58" s="175">
        <f>SUM(I59:I68)</f>
        <v>0</v>
      </c>
      <c r="J58" s="175"/>
      <c r="K58" s="175">
        <f>SUM(K59:K68)</f>
        <v>0</v>
      </c>
      <c r="L58" s="175"/>
      <c r="M58" s="175">
        <f>SUM(M59:M68)</f>
        <v>0</v>
      </c>
      <c r="N58" s="168"/>
      <c r="O58" s="168">
        <f>SUM(O59:O68)</f>
        <v>3.9715499999999997</v>
      </c>
      <c r="P58" s="168"/>
      <c r="Q58" s="168">
        <f>SUM(Q59:Q68)</f>
        <v>0</v>
      </c>
      <c r="R58" s="168"/>
      <c r="S58" s="168"/>
      <c r="T58" s="169"/>
      <c r="U58" s="168">
        <f>SUM(U59:U68)</f>
        <v>54.74</v>
      </c>
      <c r="AE58" t="s">
        <v>125</v>
      </c>
    </row>
    <row r="59" spans="1:60" ht="22.5" outlineLevel="1" x14ac:dyDescent="0.2">
      <c r="A59" s="155">
        <v>22</v>
      </c>
      <c r="B59" s="161" t="s">
        <v>189</v>
      </c>
      <c r="C59" s="196" t="s">
        <v>190</v>
      </c>
      <c r="D59" s="163" t="s">
        <v>162</v>
      </c>
      <c r="E59" s="170">
        <v>26.25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15</v>
      </c>
      <c r="M59" s="174">
        <f>G59*(1+L59/100)</f>
        <v>0</v>
      </c>
      <c r="N59" s="164">
        <v>3.6700000000000001E-3</v>
      </c>
      <c r="O59" s="164">
        <f>ROUND(E59*N59,5)</f>
        <v>9.6339999999999995E-2</v>
      </c>
      <c r="P59" s="164">
        <v>0</v>
      </c>
      <c r="Q59" s="164">
        <f>ROUND(E59*P59,5)</f>
        <v>0</v>
      </c>
      <c r="R59" s="164"/>
      <c r="S59" s="164"/>
      <c r="T59" s="165">
        <v>0.36199999999999999</v>
      </c>
      <c r="U59" s="164">
        <f>ROUND(E59*T59,2)</f>
        <v>9.5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129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55"/>
      <c r="B60" s="161"/>
      <c r="C60" s="197" t="s">
        <v>191</v>
      </c>
      <c r="D60" s="166"/>
      <c r="E60" s="171">
        <v>26.25</v>
      </c>
      <c r="F60" s="174"/>
      <c r="G60" s="174"/>
      <c r="H60" s="174"/>
      <c r="I60" s="174"/>
      <c r="J60" s="174"/>
      <c r="K60" s="174"/>
      <c r="L60" s="174"/>
      <c r="M60" s="174"/>
      <c r="N60" s="164"/>
      <c r="O60" s="164"/>
      <c r="P60" s="164"/>
      <c r="Q60" s="164"/>
      <c r="R60" s="164"/>
      <c r="S60" s="164"/>
      <c r="T60" s="165"/>
      <c r="U60" s="164"/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131</v>
      </c>
      <c r="AF60" s="154">
        <v>0</v>
      </c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55">
        <v>23</v>
      </c>
      <c r="B61" s="161" t="s">
        <v>192</v>
      </c>
      <c r="C61" s="196" t="s">
        <v>193</v>
      </c>
      <c r="D61" s="163" t="s">
        <v>162</v>
      </c>
      <c r="E61" s="170">
        <v>10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15</v>
      </c>
      <c r="M61" s="174">
        <f>G61*(1+L61/100)</f>
        <v>0</v>
      </c>
      <c r="N61" s="164">
        <v>6.5799999999999999E-3</v>
      </c>
      <c r="O61" s="164">
        <f>ROUND(E61*N61,5)</f>
        <v>6.5799999999999997E-2</v>
      </c>
      <c r="P61" s="164">
        <v>0</v>
      </c>
      <c r="Q61" s="164">
        <f>ROUND(E61*P61,5)</f>
        <v>0</v>
      </c>
      <c r="R61" s="164"/>
      <c r="S61" s="164"/>
      <c r="T61" s="165">
        <v>0.31900000000000001</v>
      </c>
      <c r="U61" s="164">
        <f>ROUND(E61*T61,2)</f>
        <v>3.19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129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55"/>
      <c r="B62" s="161"/>
      <c r="C62" s="197" t="s">
        <v>181</v>
      </c>
      <c r="D62" s="166"/>
      <c r="E62" s="171">
        <v>10</v>
      </c>
      <c r="F62" s="174"/>
      <c r="G62" s="174"/>
      <c r="H62" s="174"/>
      <c r="I62" s="174"/>
      <c r="J62" s="174"/>
      <c r="K62" s="174"/>
      <c r="L62" s="174"/>
      <c r="M62" s="174"/>
      <c r="N62" s="164"/>
      <c r="O62" s="164"/>
      <c r="P62" s="164"/>
      <c r="Q62" s="164"/>
      <c r="R62" s="164"/>
      <c r="S62" s="164"/>
      <c r="T62" s="165"/>
      <c r="U62" s="164"/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131</v>
      </c>
      <c r="AF62" s="154">
        <v>0</v>
      </c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ht="22.5" outlineLevel="1" x14ac:dyDescent="0.2">
      <c r="A63" s="155">
        <v>24</v>
      </c>
      <c r="B63" s="161" t="s">
        <v>194</v>
      </c>
      <c r="C63" s="196" t="s">
        <v>195</v>
      </c>
      <c r="D63" s="163" t="s">
        <v>187</v>
      </c>
      <c r="E63" s="170">
        <v>25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15</v>
      </c>
      <c r="M63" s="174">
        <f>G63*(1+L63/100)</f>
        <v>0</v>
      </c>
      <c r="N63" s="164">
        <v>1.7330000000000002E-2</v>
      </c>
      <c r="O63" s="164">
        <f>ROUND(E63*N63,5)</f>
        <v>0.43325000000000002</v>
      </c>
      <c r="P63" s="164">
        <v>0</v>
      </c>
      <c r="Q63" s="164">
        <f>ROUND(E63*P63,5)</f>
        <v>0</v>
      </c>
      <c r="R63" s="164"/>
      <c r="S63" s="164"/>
      <c r="T63" s="165">
        <v>0.253</v>
      </c>
      <c r="U63" s="164">
        <f>ROUND(E63*T63,2)</f>
        <v>6.33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129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55"/>
      <c r="B64" s="161"/>
      <c r="C64" s="197" t="s">
        <v>196</v>
      </c>
      <c r="D64" s="166"/>
      <c r="E64" s="171">
        <v>25</v>
      </c>
      <c r="F64" s="174"/>
      <c r="G64" s="174"/>
      <c r="H64" s="174"/>
      <c r="I64" s="174"/>
      <c r="J64" s="174"/>
      <c r="K64" s="174"/>
      <c r="L64" s="174"/>
      <c r="M64" s="174"/>
      <c r="N64" s="164"/>
      <c r="O64" s="164"/>
      <c r="P64" s="164"/>
      <c r="Q64" s="164"/>
      <c r="R64" s="164"/>
      <c r="S64" s="164"/>
      <c r="T64" s="165"/>
      <c r="U64" s="164"/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131</v>
      </c>
      <c r="AF64" s="154">
        <v>0</v>
      </c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ht="22.5" outlineLevel="1" x14ac:dyDescent="0.2">
      <c r="A65" s="155">
        <v>25</v>
      </c>
      <c r="B65" s="161" t="s">
        <v>197</v>
      </c>
      <c r="C65" s="196" t="s">
        <v>198</v>
      </c>
      <c r="D65" s="163" t="s">
        <v>187</v>
      </c>
      <c r="E65" s="170">
        <v>80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15</v>
      </c>
      <c r="M65" s="174">
        <f>G65*(1+L65/100)</f>
        <v>0</v>
      </c>
      <c r="N65" s="164">
        <v>3.8980000000000001E-2</v>
      </c>
      <c r="O65" s="164">
        <f>ROUND(E65*N65,5)</f>
        <v>3.1183999999999998</v>
      </c>
      <c r="P65" s="164">
        <v>0</v>
      </c>
      <c r="Q65" s="164">
        <f>ROUND(E65*P65,5)</f>
        <v>0</v>
      </c>
      <c r="R65" s="164"/>
      <c r="S65" s="164"/>
      <c r="T65" s="165">
        <v>0.29299999999999998</v>
      </c>
      <c r="U65" s="164">
        <f>ROUND(E65*T65,2)</f>
        <v>23.44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129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55"/>
      <c r="B66" s="161"/>
      <c r="C66" s="197" t="s">
        <v>199</v>
      </c>
      <c r="D66" s="166"/>
      <c r="E66" s="171">
        <v>80</v>
      </c>
      <c r="F66" s="174"/>
      <c r="G66" s="174"/>
      <c r="H66" s="174"/>
      <c r="I66" s="174"/>
      <c r="J66" s="174"/>
      <c r="K66" s="174"/>
      <c r="L66" s="174"/>
      <c r="M66" s="174"/>
      <c r="N66" s="164"/>
      <c r="O66" s="164"/>
      <c r="P66" s="164"/>
      <c r="Q66" s="164"/>
      <c r="R66" s="164"/>
      <c r="S66" s="164"/>
      <c r="T66" s="165"/>
      <c r="U66" s="164"/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131</v>
      </c>
      <c r="AF66" s="154">
        <v>0</v>
      </c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ht="22.5" outlineLevel="1" x14ac:dyDescent="0.2">
      <c r="A67" s="155">
        <v>26</v>
      </c>
      <c r="B67" s="161" t="s">
        <v>200</v>
      </c>
      <c r="C67" s="196" t="s">
        <v>201</v>
      </c>
      <c r="D67" s="163" t="s">
        <v>156</v>
      </c>
      <c r="E67" s="170">
        <v>24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15</v>
      </c>
      <c r="M67" s="174">
        <f>G67*(1+L67/100)</f>
        <v>0</v>
      </c>
      <c r="N67" s="164">
        <v>1.074E-2</v>
      </c>
      <c r="O67" s="164">
        <f>ROUND(E67*N67,5)</f>
        <v>0.25775999999999999</v>
      </c>
      <c r="P67" s="164">
        <v>0</v>
      </c>
      <c r="Q67" s="164">
        <f>ROUND(E67*P67,5)</f>
        <v>0</v>
      </c>
      <c r="R67" s="164"/>
      <c r="S67" s="164"/>
      <c r="T67" s="165">
        <v>0.51171</v>
      </c>
      <c r="U67" s="164">
        <f>ROUND(E67*T67,2)</f>
        <v>12.28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129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55"/>
      <c r="B68" s="161"/>
      <c r="C68" s="197" t="s">
        <v>202</v>
      </c>
      <c r="D68" s="166"/>
      <c r="E68" s="171">
        <v>24</v>
      </c>
      <c r="F68" s="174"/>
      <c r="G68" s="174"/>
      <c r="H68" s="174"/>
      <c r="I68" s="174"/>
      <c r="J68" s="174"/>
      <c r="K68" s="174"/>
      <c r="L68" s="174"/>
      <c r="M68" s="174"/>
      <c r="N68" s="164"/>
      <c r="O68" s="164"/>
      <c r="P68" s="164"/>
      <c r="Q68" s="164"/>
      <c r="R68" s="164"/>
      <c r="S68" s="164"/>
      <c r="T68" s="165"/>
      <c r="U68" s="164"/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131</v>
      </c>
      <c r="AF68" s="154">
        <v>0</v>
      </c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x14ac:dyDescent="0.2">
      <c r="A69" s="156" t="s">
        <v>124</v>
      </c>
      <c r="B69" s="162" t="s">
        <v>65</v>
      </c>
      <c r="C69" s="198" t="s">
        <v>66</v>
      </c>
      <c r="D69" s="167"/>
      <c r="E69" s="172"/>
      <c r="F69" s="175"/>
      <c r="G69" s="175">
        <f>SUMIF(AE70:AE82,"&lt;&gt;NOR",G70:G82)</f>
        <v>0</v>
      </c>
      <c r="H69" s="175"/>
      <c r="I69" s="175">
        <f>SUM(I70:I82)</f>
        <v>0</v>
      </c>
      <c r="J69" s="175"/>
      <c r="K69" s="175">
        <f>SUM(K70:K82)</f>
        <v>0</v>
      </c>
      <c r="L69" s="175"/>
      <c r="M69" s="175">
        <f>SUM(M70:M82)</f>
        <v>0</v>
      </c>
      <c r="N69" s="168"/>
      <c r="O69" s="168">
        <f>SUM(O70:O82)</f>
        <v>9.5883500000000002</v>
      </c>
      <c r="P69" s="168"/>
      <c r="Q69" s="168">
        <f>SUM(Q70:Q82)</f>
        <v>0</v>
      </c>
      <c r="R69" s="168"/>
      <c r="S69" s="168"/>
      <c r="T69" s="169"/>
      <c r="U69" s="168">
        <f>SUM(U70:U82)</f>
        <v>15.48</v>
      </c>
      <c r="AE69" t="s">
        <v>125</v>
      </c>
    </row>
    <row r="70" spans="1:60" outlineLevel="1" x14ac:dyDescent="0.2">
      <c r="A70" s="155">
        <v>27</v>
      </c>
      <c r="B70" s="161" t="s">
        <v>203</v>
      </c>
      <c r="C70" s="196" t="s">
        <v>204</v>
      </c>
      <c r="D70" s="163" t="s">
        <v>128</v>
      </c>
      <c r="E70" s="170">
        <v>3.2060160000000013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15</v>
      </c>
      <c r="M70" s="174">
        <f>G70*(1+L70/100)</f>
        <v>0</v>
      </c>
      <c r="N70" s="164">
        <v>2.5249999999999999</v>
      </c>
      <c r="O70" s="164">
        <f>ROUND(E70*N70,5)</f>
        <v>8.0951900000000006</v>
      </c>
      <c r="P70" s="164">
        <v>0</v>
      </c>
      <c r="Q70" s="164">
        <f>ROUND(E70*P70,5)</f>
        <v>0</v>
      </c>
      <c r="R70" s="164"/>
      <c r="S70" s="164"/>
      <c r="T70" s="165">
        <v>3.2130000000000001</v>
      </c>
      <c r="U70" s="164">
        <f>ROUND(E70*T70,2)</f>
        <v>10.3</v>
      </c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129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ht="22.5" outlineLevel="1" x14ac:dyDescent="0.2">
      <c r="A71" s="155"/>
      <c r="B71" s="161"/>
      <c r="C71" s="197" t="s">
        <v>205</v>
      </c>
      <c r="D71" s="166"/>
      <c r="E71" s="171">
        <v>3.206016</v>
      </c>
      <c r="F71" s="174"/>
      <c r="G71" s="174"/>
      <c r="H71" s="174"/>
      <c r="I71" s="174"/>
      <c r="J71" s="174"/>
      <c r="K71" s="174"/>
      <c r="L71" s="174"/>
      <c r="M71" s="174"/>
      <c r="N71" s="164"/>
      <c r="O71" s="164"/>
      <c r="P71" s="164"/>
      <c r="Q71" s="164"/>
      <c r="R71" s="164"/>
      <c r="S71" s="164"/>
      <c r="T71" s="165"/>
      <c r="U71" s="164"/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131</v>
      </c>
      <c r="AF71" s="154">
        <v>0</v>
      </c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ht="22.5" outlineLevel="1" x14ac:dyDescent="0.2">
      <c r="A72" s="155">
        <v>28</v>
      </c>
      <c r="B72" s="161" t="s">
        <v>206</v>
      </c>
      <c r="C72" s="196" t="s">
        <v>207</v>
      </c>
      <c r="D72" s="163" t="s">
        <v>128</v>
      </c>
      <c r="E72" s="170">
        <v>0.66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15</v>
      </c>
      <c r="M72" s="174">
        <f>G72*(1+L72/100)</f>
        <v>0</v>
      </c>
      <c r="N72" s="164">
        <v>2.02</v>
      </c>
      <c r="O72" s="164">
        <f>ROUND(E72*N72,5)</f>
        <v>1.3331999999999999</v>
      </c>
      <c r="P72" s="164">
        <v>0</v>
      </c>
      <c r="Q72" s="164">
        <f>ROUND(E72*P72,5)</f>
        <v>0</v>
      </c>
      <c r="R72" s="164"/>
      <c r="S72" s="164"/>
      <c r="T72" s="165">
        <v>3.2130000000000001</v>
      </c>
      <c r="U72" s="164">
        <f>ROUND(E72*T72,2)</f>
        <v>2.12</v>
      </c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129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55"/>
      <c r="B73" s="161"/>
      <c r="C73" s="197" t="s">
        <v>208</v>
      </c>
      <c r="D73" s="166"/>
      <c r="E73" s="171">
        <v>0.33</v>
      </c>
      <c r="F73" s="174"/>
      <c r="G73" s="174"/>
      <c r="H73" s="174"/>
      <c r="I73" s="174"/>
      <c r="J73" s="174"/>
      <c r="K73" s="174"/>
      <c r="L73" s="174"/>
      <c r="M73" s="174"/>
      <c r="N73" s="164"/>
      <c r="O73" s="164"/>
      <c r="P73" s="164"/>
      <c r="Q73" s="164"/>
      <c r="R73" s="164"/>
      <c r="S73" s="164"/>
      <c r="T73" s="165"/>
      <c r="U73" s="164"/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131</v>
      </c>
      <c r="AF73" s="154">
        <v>0</v>
      </c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55"/>
      <c r="B74" s="161"/>
      <c r="C74" s="197" t="s">
        <v>209</v>
      </c>
      <c r="D74" s="166"/>
      <c r="E74" s="171">
        <v>0.33</v>
      </c>
      <c r="F74" s="174"/>
      <c r="G74" s="174"/>
      <c r="H74" s="174"/>
      <c r="I74" s="174"/>
      <c r="J74" s="174"/>
      <c r="K74" s="174"/>
      <c r="L74" s="174"/>
      <c r="M74" s="174"/>
      <c r="N74" s="164"/>
      <c r="O74" s="164"/>
      <c r="P74" s="164"/>
      <c r="Q74" s="164"/>
      <c r="R74" s="164"/>
      <c r="S74" s="164"/>
      <c r="T74" s="165"/>
      <c r="U74" s="164"/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131</v>
      </c>
      <c r="AF74" s="154">
        <v>0</v>
      </c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ht="22.5" outlineLevel="1" x14ac:dyDescent="0.2">
      <c r="A75" s="155">
        <v>29</v>
      </c>
      <c r="B75" s="161" t="s">
        <v>210</v>
      </c>
      <c r="C75" s="196" t="s">
        <v>211</v>
      </c>
      <c r="D75" s="163" t="s">
        <v>152</v>
      </c>
      <c r="E75" s="170">
        <v>0.10711008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15</v>
      </c>
      <c r="M75" s="174">
        <f>G75*(1+L75/100)</f>
        <v>0</v>
      </c>
      <c r="N75" s="164">
        <v>1.0662499999999999</v>
      </c>
      <c r="O75" s="164">
        <f>ROUND(E75*N75,5)</f>
        <v>0.11421000000000001</v>
      </c>
      <c r="P75" s="164">
        <v>0</v>
      </c>
      <c r="Q75" s="164">
        <f>ROUND(E75*P75,5)</f>
        <v>0</v>
      </c>
      <c r="R75" s="164"/>
      <c r="S75" s="164"/>
      <c r="T75" s="165">
        <v>15.231</v>
      </c>
      <c r="U75" s="164">
        <f>ROUND(E75*T75,2)</f>
        <v>1.63</v>
      </c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129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ht="22.5" outlineLevel="1" x14ac:dyDescent="0.2">
      <c r="A76" s="155"/>
      <c r="B76" s="161"/>
      <c r="C76" s="197" t="s">
        <v>212</v>
      </c>
      <c r="D76" s="166"/>
      <c r="E76" s="171">
        <v>0.10711008</v>
      </c>
      <c r="F76" s="174"/>
      <c r="G76" s="174"/>
      <c r="H76" s="174"/>
      <c r="I76" s="174"/>
      <c r="J76" s="174"/>
      <c r="K76" s="174"/>
      <c r="L76" s="174"/>
      <c r="M76" s="174"/>
      <c r="N76" s="164"/>
      <c r="O76" s="164"/>
      <c r="P76" s="164"/>
      <c r="Q76" s="164"/>
      <c r="R76" s="164"/>
      <c r="S76" s="164"/>
      <c r="T76" s="165"/>
      <c r="U76" s="164"/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131</v>
      </c>
      <c r="AF76" s="154">
        <v>0</v>
      </c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55">
        <v>30</v>
      </c>
      <c r="B77" s="161" t="s">
        <v>213</v>
      </c>
      <c r="C77" s="196" t="s">
        <v>214</v>
      </c>
      <c r="D77" s="163" t="s">
        <v>162</v>
      </c>
      <c r="E77" s="170">
        <v>28.5916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15</v>
      </c>
      <c r="M77" s="174">
        <f>G77*(1+L77/100)</f>
        <v>0</v>
      </c>
      <c r="N77" s="164">
        <v>1.6000000000000001E-3</v>
      </c>
      <c r="O77" s="164">
        <f>ROUND(E77*N77,5)</f>
        <v>4.5749999999999999E-2</v>
      </c>
      <c r="P77" s="164">
        <v>0</v>
      </c>
      <c r="Q77" s="164">
        <f>ROUND(E77*P77,5)</f>
        <v>0</v>
      </c>
      <c r="R77" s="164"/>
      <c r="S77" s="164"/>
      <c r="T77" s="165">
        <v>0.05</v>
      </c>
      <c r="U77" s="164">
        <f>ROUND(E77*T77,2)</f>
        <v>1.43</v>
      </c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129</v>
      </c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55"/>
      <c r="B78" s="161"/>
      <c r="C78" s="197" t="s">
        <v>215</v>
      </c>
      <c r="D78" s="166"/>
      <c r="E78" s="171"/>
      <c r="F78" s="174"/>
      <c r="G78" s="174"/>
      <c r="H78" s="174"/>
      <c r="I78" s="174"/>
      <c r="J78" s="174"/>
      <c r="K78" s="174"/>
      <c r="L78" s="174"/>
      <c r="M78" s="174"/>
      <c r="N78" s="164"/>
      <c r="O78" s="164"/>
      <c r="P78" s="164"/>
      <c r="Q78" s="164"/>
      <c r="R78" s="164"/>
      <c r="S78" s="164"/>
      <c r="T78" s="165"/>
      <c r="U78" s="164"/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131</v>
      </c>
      <c r="AF78" s="154">
        <v>0</v>
      </c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ht="33.75" outlineLevel="1" x14ac:dyDescent="0.2">
      <c r="A79" s="155"/>
      <c r="B79" s="161"/>
      <c r="C79" s="197" t="s">
        <v>216</v>
      </c>
      <c r="D79" s="166"/>
      <c r="E79" s="171">
        <v>13.662000000000001</v>
      </c>
      <c r="F79" s="174"/>
      <c r="G79" s="174"/>
      <c r="H79" s="174"/>
      <c r="I79" s="174"/>
      <c r="J79" s="174"/>
      <c r="K79" s="174"/>
      <c r="L79" s="174"/>
      <c r="M79" s="174"/>
      <c r="N79" s="164"/>
      <c r="O79" s="164"/>
      <c r="P79" s="164"/>
      <c r="Q79" s="164"/>
      <c r="R79" s="164"/>
      <c r="S79" s="164"/>
      <c r="T79" s="165"/>
      <c r="U79" s="164"/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131</v>
      </c>
      <c r="AF79" s="154">
        <v>0</v>
      </c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ht="22.5" outlineLevel="1" x14ac:dyDescent="0.2">
      <c r="A80" s="155"/>
      <c r="B80" s="161"/>
      <c r="C80" s="197" t="s">
        <v>217</v>
      </c>
      <c r="D80" s="166"/>
      <c r="E80" s="171">
        <v>10.929600000000001</v>
      </c>
      <c r="F80" s="174"/>
      <c r="G80" s="174"/>
      <c r="H80" s="174"/>
      <c r="I80" s="174"/>
      <c r="J80" s="174"/>
      <c r="K80" s="174"/>
      <c r="L80" s="174"/>
      <c r="M80" s="174"/>
      <c r="N80" s="164"/>
      <c r="O80" s="164"/>
      <c r="P80" s="164"/>
      <c r="Q80" s="164"/>
      <c r="R80" s="164"/>
      <c r="S80" s="164"/>
      <c r="T80" s="165"/>
      <c r="U80" s="164"/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131</v>
      </c>
      <c r="AF80" s="154">
        <v>0</v>
      </c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55"/>
      <c r="B81" s="161"/>
      <c r="C81" s="197" t="s">
        <v>218</v>
      </c>
      <c r="D81" s="166"/>
      <c r="E81" s="171">
        <v>2</v>
      </c>
      <c r="F81" s="174"/>
      <c r="G81" s="174"/>
      <c r="H81" s="174"/>
      <c r="I81" s="174"/>
      <c r="J81" s="174"/>
      <c r="K81" s="174"/>
      <c r="L81" s="174"/>
      <c r="M81" s="174"/>
      <c r="N81" s="164"/>
      <c r="O81" s="164"/>
      <c r="P81" s="164"/>
      <c r="Q81" s="164"/>
      <c r="R81" s="164"/>
      <c r="S81" s="164"/>
      <c r="T81" s="165"/>
      <c r="U81" s="164"/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131</v>
      </c>
      <c r="AF81" s="154">
        <v>0</v>
      </c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55"/>
      <c r="B82" s="161"/>
      <c r="C82" s="197" t="s">
        <v>219</v>
      </c>
      <c r="D82" s="166"/>
      <c r="E82" s="171">
        <v>2</v>
      </c>
      <c r="F82" s="174"/>
      <c r="G82" s="174"/>
      <c r="H82" s="174"/>
      <c r="I82" s="174"/>
      <c r="J82" s="174"/>
      <c r="K82" s="174"/>
      <c r="L82" s="174"/>
      <c r="M82" s="174"/>
      <c r="N82" s="164"/>
      <c r="O82" s="164"/>
      <c r="P82" s="164"/>
      <c r="Q82" s="164"/>
      <c r="R82" s="164"/>
      <c r="S82" s="164"/>
      <c r="T82" s="165"/>
      <c r="U82" s="164"/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131</v>
      </c>
      <c r="AF82" s="154">
        <v>0</v>
      </c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x14ac:dyDescent="0.2">
      <c r="A83" s="156" t="s">
        <v>124</v>
      </c>
      <c r="B83" s="162" t="s">
        <v>67</v>
      </c>
      <c r="C83" s="198" t="s">
        <v>68</v>
      </c>
      <c r="D83" s="167"/>
      <c r="E83" s="172"/>
      <c r="F83" s="175"/>
      <c r="G83" s="175">
        <f>SUMIF(AE84:AE91,"&lt;&gt;NOR",G84:G91)</f>
        <v>0</v>
      </c>
      <c r="H83" s="175"/>
      <c r="I83" s="175">
        <f>SUM(I84:I91)</f>
        <v>0</v>
      </c>
      <c r="J83" s="175"/>
      <c r="K83" s="175">
        <f>SUM(K84:K91)</f>
        <v>0</v>
      </c>
      <c r="L83" s="175"/>
      <c r="M83" s="175">
        <f>SUM(M84:M91)</f>
        <v>0</v>
      </c>
      <c r="N83" s="168"/>
      <c r="O83" s="168">
        <f>SUM(O84:O91)</f>
        <v>1.2959999999999999E-2</v>
      </c>
      <c r="P83" s="168"/>
      <c r="Q83" s="168">
        <f>SUM(Q84:Q91)</f>
        <v>0</v>
      </c>
      <c r="R83" s="168"/>
      <c r="S83" s="168"/>
      <c r="T83" s="169"/>
      <c r="U83" s="168">
        <f>SUM(U84:U91)</f>
        <v>2.16</v>
      </c>
      <c r="AE83" t="s">
        <v>125</v>
      </c>
    </row>
    <row r="84" spans="1:60" outlineLevel="1" x14ac:dyDescent="0.2">
      <c r="A84" s="155">
        <v>31</v>
      </c>
      <c r="B84" s="161" t="s">
        <v>220</v>
      </c>
      <c r="C84" s="196" t="s">
        <v>221</v>
      </c>
      <c r="D84" s="163" t="s">
        <v>222</v>
      </c>
      <c r="E84" s="170">
        <v>8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15</v>
      </c>
      <c r="M84" s="174">
        <f>G84*(1+L84/100)</f>
        <v>0</v>
      </c>
      <c r="N84" s="164">
        <v>0</v>
      </c>
      <c r="O84" s="164">
        <f>ROUND(E84*N84,5)</f>
        <v>0</v>
      </c>
      <c r="P84" s="164">
        <v>0</v>
      </c>
      <c r="Q84" s="164">
        <f>ROUND(E84*P84,5)</f>
        <v>0</v>
      </c>
      <c r="R84" s="164"/>
      <c r="S84" s="164"/>
      <c r="T84" s="165">
        <v>0</v>
      </c>
      <c r="U84" s="164">
        <f>ROUND(E84*T84,2)</f>
        <v>0</v>
      </c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129</v>
      </c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55"/>
      <c r="B85" s="161"/>
      <c r="C85" s="197" t="s">
        <v>223</v>
      </c>
      <c r="D85" s="166"/>
      <c r="E85" s="171">
        <v>8</v>
      </c>
      <c r="F85" s="174"/>
      <c r="G85" s="174"/>
      <c r="H85" s="174"/>
      <c r="I85" s="174"/>
      <c r="J85" s="174"/>
      <c r="K85" s="174"/>
      <c r="L85" s="174"/>
      <c r="M85" s="174"/>
      <c r="N85" s="164"/>
      <c r="O85" s="164"/>
      <c r="P85" s="164"/>
      <c r="Q85" s="164"/>
      <c r="R85" s="164"/>
      <c r="S85" s="164"/>
      <c r="T85" s="165"/>
      <c r="U85" s="164"/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131</v>
      </c>
      <c r="AF85" s="154">
        <v>0</v>
      </c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55">
        <v>32</v>
      </c>
      <c r="B86" s="161" t="s">
        <v>224</v>
      </c>
      <c r="C86" s="196" t="s">
        <v>225</v>
      </c>
      <c r="D86" s="163" t="s">
        <v>156</v>
      </c>
      <c r="E86" s="170">
        <v>1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15</v>
      </c>
      <c r="M86" s="174">
        <f>G86*(1+L86/100)</f>
        <v>0</v>
      </c>
      <c r="N86" s="164">
        <v>0</v>
      </c>
      <c r="O86" s="164">
        <f>ROUND(E86*N86,5)</f>
        <v>0</v>
      </c>
      <c r="P86" s="164">
        <v>0</v>
      </c>
      <c r="Q86" s="164">
        <f>ROUND(E86*P86,5)</f>
        <v>0</v>
      </c>
      <c r="R86" s="164"/>
      <c r="S86" s="164"/>
      <c r="T86" s="165">
        <v>0</v>
      </c>
      <c r="U86" s="164">
        <f>ROUND(E86*T86,2)</f>
        <v>0</v>
      </c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129</v>
      </c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55"/>
      <c r="B87" s="161"/>
      <c r="C87" s="197" t="s">
        <v>55</v>
      </c>
      <c r="D87" s="166"/>
      <c r="E87" s="171">
        <v>1</v>
      </c>
      <c r="F87" s="174"/>
      <c r="G87" s="174"/>
      <c r="H87" s="174"/>
      <c r="I87" s="174"/>
      <c r="J87" s="174"/>
      <c r="K87" s="174"/>
      <c r="L87" s="174"/>
      <c r="M87" s="174"/>
      <c r="N87" s="164"/>
      <c r="O87" s="164"/>
      <c r="P87" s="164"/>
      <c r="Q87" s="164"/>
      <c r="R87" s="164"/>
      <c r="S87" s="164"/>
      <c r="T87" s="165"/>
      <c r="U87" s="164"/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131</v>
      </c>
      <c r="AF87" s="154">
        <v>0</v>
      </c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55">
        <v>33</v>
      </c>
      <c r="B88" s="161" t="s">
        <v>226</v>
      </c>
      <c r="C88" s="196" t="s">
        <v>227</v>
      </c>
      <c r="D88" s="163" t="s">
        <v>156</v>
      </c>
      <c r="E88" s="170">
        <v>1</v>
      </c>
      <c r="F88" s="173"/>
      <c r="G88" s="174">
        <f>ROUND(E88*F88,2)</f>
        <v>0</v>
      </c>
      <c r="H88" s="173"/>
      <c r="I88" s="174">
        <f>ROUND(E88*H88,2)</f>
        <v>0</v>
      </c>
      <c r="J88" s="173"/>
      <c r="K88" s="174">
        <f>ROUND(E88*J88,2)</f>
        <v>0</v>
      </c>
      <c r="L88" s="174">
        <v>15</v>
      </c>
      <c r="M88" s="174">
        <f>G88*(1+L88/100)</f>
        <v>0</v>
      </c>
      <c r="N88" s="164">
        <v>0</v>
      </c>
      <c r="O88" s="164">
        <f>ROUND(E88*N88,5)</f>
        <v>0</v>
      </c>
      <c r="P88" s="164">
        <v>0</v>
      </c>
      <c r="Q88" s="164">
        <f>ROUND(E88*P88,5)</f>
        <v>0</v>
      </c>
      <c r="R88" s="164"/>
      <c r="S88" s="164"/>
      <c r="T88" s="165">
        <v>0</v>
      </c>
      <c r="U88" s="164">
        <f>ROUND(E88*T88,2)</f>
        <v>0</v>
      </c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129</v>
      </c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55"/>
      <c r="B89" s="161"/>
      <c r="C89" s="197" t="s">
        <v>55</v>
      </c>
      <c r="D89" s="166"/>
      <c r="E89" s="171">
        <v>1</v>
      </c>
      <c r="F89" s="174"/>
      <c r="G89" s="174"/>
      <c r="H89" s="174"/>
      <c r="I89" s="174"/>
      <c r="J89" s="174"/>
      <c r="K89" s="174"/>
      <c r="L89" s="174"/>
      <c r="M89" s="174"/>
      <c r="N89" s="164"/>
      <c r="O89" s="164"/>
      <c r="P89" s="164"/>
      <c r="Q89" s="164"/>
      <c r="R89" s="164"/>
      <c r="S89" s="164"/>
      <c r="T89" s="165"/>
      <c r="U89" s="164"/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131</v>
      </c>
      <c r="AF89" s="154">
        <v>0</v>
      </c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55">
        <v>34</v>
      </c>
      <c r="B90" s="161" t="s">
        <v>228</v>
      </c>
      <c r="C90" s="196" t="s">
        <v>229</v>
      </c>
      <c r="D90" s="163" t="s">
        <v>156</v>
      </c>
      <c r="E90" s="170">
        <v>24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15</v>
      </c>
      <c r="M90" s="174">
        <f>G90*(1+L90/100)</f>
        <v>0</v>
      </c>
      <c r="N90" s="164">
        <v>5.4000000000000001E-4</v>
      </c>
      <c r="O90" s="164">
        <f>ROUND(E90*N90,5)</f>
        <v>1.2959999999999999E-2</v>
      </c>
      <c r="P90" s="164">
        <v>0</v>
      </c>
      <c r="Q90" s="164">
        <f>ROUND(E90*P90,5)</f>
        <v>0</v>
      </c>
      <c r="R90" s="164"/>
      <c r="S90" s="164"/>
      <c r="T90" s="165">
        <v>0.09</v>
      </c>
      <c r="U90" s="164">
        <f>ROUND(E90*T90,2)</f>
        <v>2.16</v>
      </c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129</v>
      </c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55"/>
      <c r="B91" s="161"/>
      <c r="C91" s="197" t="s">
        <v>202</v>
      </c>
      <c r="D91" s="166"/>
      <c r="E91" s="171">
        <v>24</v>
      </c>
      <c r="F91" s="174"/>
      <c r="G91" s="174"/>
      <c r="H91" s="174"/>
      <c r="I91" s="174"/>
      <c r="J91" s="174"/>
      <c r="K91" s="174"/>
      <c r="L91" s="174"/>
      <c r="M91" s="174"/>
      <c r="N91" s="164"/>
      <c r="O91" s="164"/>
      <c r="P91" s="164"/>
      <c r="Q91" s="164"/>
      <c r="R91" s="164"/>
      <c r="S91" s="164"/>
      <c r="T91" s="165"/>
      <c r="U91" s="164"/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131</v>
      </c>
      <c r="AF91" s="154">
        <v>0</v>
      </c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x14ac:dyDescent="0.2">
      <c r="A92" s="156" t="s">
        <v>124</v>
      </c>
      <c r="B92" s="162" t="s">
        <v>69</v>
      </c>
      <c r="C92" s="198" t="s">
        <v>70</v>
      </c>
      <c r="D92" s="167"/>
      <c r="E92" s="172"/>
      <c r="F92" s="175"/>
      <c r="G92" s="175">
        <f>SUMIF(AE93:AE94,"&lt;&gt;NOR",G93:G94)</f>
        <v>0</v>
      </c>
      <c r="H92" s="175"/>
      <c r="I92" s="175">
        <f>SUM(I93:I94)</f>
        <v>0</v>
      </c>
      <c r="J92" s="175"/>
      <c r="K92" s="175">
        <f>SUM(K93:K94)</f>
        <v>0</v>
      </c>
      <c r="L92" s="175"/>
      <c r="M92" s="175">
        <f>SUM(M93:M94)</f>
        <v>0</v>
      </c>
      <c r="N92" s="168"/>
      <c r="O92" s="168">
        <f>SUM(O93:O94)</f>
        <v>3.0249999999999999E-2</v>
      </c>
      <c r="P92" s="168"/>
      <c r="Q92" s="168">
        <f>SUM(Q93:Q94)</f>
        <v>0</v>
      </c>
      <c r="R92" s="168"/>
      <c r="S92" s="168"/>
      <c r="T92" s="169"/>
      <c r="U92" s="168">
        <f>SUM(U93:U94)</f>
        <v>4.5</v>
      </c>
      <c r="AE92" t="s">
        <v>125</v>
      </c>
    </row>
    <row r="93" spans="1:60" outlineLevel="1" x14ac:dyDescent="0.2">
      <c r="A93" s="155">
        <v>35</v>
      </c>
      <c r="B93" s="161" t="s">
        <v>230</v>
      </c>
      <c r="C93" s="196" t="s">
        <v>231</v>
      </c>
      <c r="D93" s="163" t="s">
        <v>162</v>
      </c>
      <c r="E93" s="170">
        <v>25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15</v>
      </c>
      <c r="M93" s="174">
        <f>G93*(1+L93/100)</f>
        <v>0</v>
      </c>
      <c r="N93" s="164">
        <v>1.2099999999999999E-3</v>
      </c>
      <c r="O93" s="164">
        <f>ROUND(E93*N93,5)</f>
        <v>3.0249999999999999E-2</v>
      </c>
      <c r="P93" s="164">
        <v>0</v>
      </c>
      <c r="Q93" s="164">
        <f>ROUND(E93*P93,5)</f>
        <v>0</v>
      </c>
      <c r="R93" s="164"/>
      <c r="S93" s="164"/>
      <c r="T93" s="165">
        <v>0.18</v>
      </c>
      <c r="U93" s="164">
        <f>ROUND(E93*T93,2)</f>
        <v>4.5</v>
      </c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129</v>
      </c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55"/>
      <c r="B94" s="161"/>
      <c r="C94" s="197" t="s">
        <v>232</v>
      </c>
      <c r="D94" s="166"/>
      <c r="E94" s="171">
        <v>25</v>
      </c>
      <c r="F94" s="174"/>
      <c r="G94" s="174"/>
      <c r="H94" s="174"/>
      <c r="I94" s="174"/>
      <c r="J94" s="174"/>
      <c r="K94" s="174"/>
      <c r="L94" s="174"/>
      <c r="M94" s="174"/>
      <c r="N94" s="164"/>
      <c r="O94" s="164"/>
      <c r="P94" s="164"/>
      <c r="Q94" s="164"/>
      <c r="R94" s="164"/>
      <c r="S94" s="164"/>
      <c r="T94" s="165"/>
      <c r="U94" s="164"/>
      <c r="V94" s="154"/>
      <c r="W94" s="154"/>
      <c r="X94" s="154"/>
      <c r="Y94" s="154"/>
      <c r="Z94" s="154"/>
      <c r="AA94" s="154"/>
      <c r="AB94" s="154"/>
      <c r="AC94" s="154"/>
      <c r="AD94" s="154"/>
      <c r="AE94" s="154" t="s">
        <v>131</v>
      </c>
      <c r="AF94" s="154">
        <v>0</v>
      </c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x14ac:dyDescent="0.2">
      <c r="A95" s="156" t="s">
        <v>124</v>
      </c>
      <c r="B95" s="162" t="s">
        <v>71</v>
      </c>
      <c r="C95" s="198" t="s">
        <v>72</v>
      </c>
      <c r="D95" s="167"/>
      <c r="E95" s="172"/>
      <c r="F95" s="175"/>
      <c r="G95" s="175">
        <f>SUMIF(AE96:AE101,"&lt;&gt;NOR",G96:G101)</f>
        <v>0</v>
      </c>
      <c r="H95" s="175"/>
      <c r="I95" s="175">
        <f>SUM(I96:I101)</f>
        <v>0</v>
      </c>
      <c r="J95" s="175"/>
      <c r="K95" s="175">
        <f>SUM(K96:K101)</f>
        <v>0</v>
      </c>
      <c r="L95" s="175"/>
      <c r="M95" s="175">
        <f>SUM(M96:M101)</f>
        <v>0</v>
      </c>
      <c r="N95" s="168"/>
      <c r="O95" s="168">
        <f>SUM(O96:O101)</f>
        <v>0.20499999999999999</v>
      </c>
      <c r="P95" s="168"/>
      <c r="Q95" s="168">
        <f>SUM(Q96:Q101)</f>
        <v>0</v>
      </c>
      <c r="R95" s="168"/>
      <c r="S95" s="168"/>
      <c r="T95" s="169"/>
      <c r="U95" s="168">
        <f>SUM(U96:U101)</f>
        <v>31</v>
      </c>
      <c r="AE95" t="s">
        <v>125</v>
      </c>
    </row>
    <row r="96" spans="1:60" outlineLevel="1" x14ac:dyDescent="0.2">
      <c r="A96" s="155">
        <v>36</v>
      </c>
      <c r="B96" s="161" t="s">
        <v>233</v>
      </c>
      <c r="C96" s="196" t="s">
        <v>234</v>
      </c>
      <c r="D96" s="163" t="s">
        <v>235</v>
      </c>
      <c r="E96" s="170">
        <v>50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15</v>
      </c>
      <c r="M96" s="174">
        <f>G96*(1+L96/100)</f>
        <v>0</v>
      </c>
      <c r="N96" s="164">
        <v>0</v>
      </c>
      <c r="O96" s="164">
        <f>ROUND(E96*N96,5)</f>
        <v>0</v>
      </c>
      <c r="P96" s="164">
        <v>0</v>
      </c>
      <c r="Q96" s="164">
        <f>ROUND(E96*P96,5)</f>
        <v>0</v>
      </c>
      <c r="R96" s="164"/>
      <c r="S96" s="164"/>
      <c r="T96" s="165">
        <v>0</v>
      </c>
      <c r="U96" s="164">
        <f>ROUND(E96*T96,2)</f>
        <v>0</v>
      </c>
      <c r="V96" s="154"/>
      <c r="W96" s="154"/>
      <c r="X96" s="154"/>
      <c r="Y96" s="154"/>
      <c r="Z96" s="154"/>
      <c r="AA96" s="154"/>
      <c r="AB96" s="154"/>
      <c r="AC96" s="154"/>
      <c r="AD96" s="154"/>
      <c r="AE96" s="154" t="s">
        <v>129</v>
      </c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55"/>
      <c r="B97" s="161"/>
      <c r="C97" s="197" t="s">
        <v>236</v>
      </c>
      <c r="D97" s="166"/>
      <c r="E97" s="171">
        <v>50</v>
      </c>
      <c r="F97" s="174"/>
      <c r="G97" s="174"/>
      <c r="H97" s="174"/>
      <c r="I97" s="174"/>
      <c r="J97" s="174"/>
      <c r="K97" s="174"/>
      <c r="L97" s="174"/>
      <c r="M97" s="174"/>
      <c r="N97" s="164"/>
      <c r="O97" s="164"/>
      <c r="P97" s="164"/>
      <c r="Q97" s="164"/>
      <c r="R97" s="164"/>
      <c r="S97" s="164"/>
      <c r="T97" s="165"/>
      <c r="U97" s="164"/>
      <c r="V97" s="154"/>
      <c r="W97" s="154"/>
      <c r="X97" s="154"/>
      <c r="Y97" s="154"/>
      <c r="Z97" s="154"/>
      <c r="AA97" s="154"/>
      <c r="AB97" s="154"/>
      <c r="AC97" s="154"/>
      <c r="AD97" s="154"/>
      <c r="AE97" s="154" t="s">
        <v>131</v>
      </c>
      <c r="AF97" s="154">
        <v>0</v>
      </c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55">
        <v>37</v>
      </c>
      <c r="B98" s="161" t="s">
        <v>237</v>
      </c>
      <c r="C98" s="196" t="s">
        <v>238</v>
      </c>
      <c r="D98" s="163" t="s">
        <v>162</v>
      </c>
      <c r="E98" s="170">
        <v>100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15</v>
      </c>
      <c r="M98" s="174">
        <f>G98*(1+L98/100)</f>
        <v>0</v>
      </c>
      <c r="N98" s="164">
        <v>2.0500000000000002E-3</v>
      </c>
      <c r="O98" s="164">
        <f>ROUND(E98*N98,5)</f>
        <v>0.20499999999999999</v>
      </c>
      <c r="P98" s="164">
        <v>0</v>
      </c>
      <c r="Q98" s="164">
        <f>ROUND(E98*P98,5)</f>
        <v>0</v>
      </c>
      <c r="R98" s="164"/>
      <c r="S98" s="164"/>
      <c r="T98" s="165">
        <v>0.31</v>
      </c>
      <c r="U98" s="164">
        <f>ROUND(E98*T98,2)</f>
        <v>31</v>
      </c>
      <c r="V98" s="154"/>
      <c r="W98" s="154"/>
      <c r="X98" s="154"/>
      <c r="Y98" s="154"/>
      <c r="Z98" s="154"/>
      <c r="AA98" s="154"/>
      <c r="AB98" s="154"/>
      <c r="AC98" s="154"/>
      <c r="AD98" s="154"/>
      <c r="AE98" s="154" t="s">
        <v>129</v>
      </c>
      <c r="AF98" s="154"/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55"/>
      <c r="B99" s="161"/>
      <c r="C99" s="197" t="s">
        <v>239</v>
      </c>
      <c r="D99" s="166"/>
      <c r="E99" s="171">
        <v>100</v>
      </c>
      <c r="F99" s="174"/>
      <c r="G99" s="174"/>
      <c r="H99" s="174"/>
      <c r="I99" s="174"/>
      <c r="J99" s="174"/>
      <c r="K99" s="174"/>
      <c r="L99" s="174"/>
      <c r="M99" s="174"/>
      <c r="N99" s="164"/>
      <c r="O99" s="164"/>
      <c r="P99" s="164"/>
      <c r="Q99" s="164"/>
      <c r="R99" s="164"/>
      <c r="S99" s="164"/>
      <c r="T99" s="165"/>
      <c r="U99" s="164"/>
      <c r="V99" s="154"/>
      <c r="W99" s="154"/>
      <c r="X99" s="154"/>
      <c r="Y99" s="154"/>
      <c r="Z99" s="154"/>
      <c r="AA99" s="154"/>
      <c r="AB99" s="154"/>
      <c r="AC99" s="154"/>
      <c r="AD99" s="154"/>
      <c r="AE99" s="154" t="s">
        <v>131</v>
      </c>
      <c r="AF99" s="154">
        <v>0</v>
      </c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ht="22.5" outlineLevel="1" x14ac:dyDescent="0.2">
      <c r="A100" s="155">
        <v>38</v>
      </c>
      <c r="B100" s="161" t="s">
        <v>240</v>
      </c>
      <c r="C100" s="196" t="s">
        <v>241</v>
      </c>
      <c r="D100" s="163" t="s">
        <v>235</v>
      </c>
      <c r="E100" s="170">
        <v>1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15</v>
      </c>
      <c r="M100" s="174">
        <f>G100*(1+L100/100)</f>
        <v>0</v>
      </c>
      <c r="N100" s="164">
        <v>0</v>
      </c>
      <c r="O100" s="164">
        <f>ROUND(E100*N100,5)</f>
        <v>0</v>
      </c>
      <c r="P100" s="164">
        <v>0</v>
      </c>
      <c r="Q100" s="164">
        <f>ROUND(E100*P100,5)</f>
        <v>0</v>
      </c>
      <c r="R100" s="164"/>
      <c r="S100" s="164"/>
      <c r="T100" s="165">
        <v>0</v>
      </c>
      <c r="U100" s="164">
        <f>ROUND(E100*T100,2)</f>
        <v>0</v>
      </c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 t="s">
        <v>129</v>
      </c>
      <c r="AF100" s="154"/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55"/>
      <c r="B101" s="161"/>
      <c r="C101" s="197" t="s">
        <v>55</v>
      </c>
      <c r="D101" s="166"/>
      <c r="E101" s="171">
        <v>1</v>
      </c>
      <c r="F101" s="174"/>
      <c r="G101" s="174"/>
      <c r="H101" s="174"/>
      <c r="I101" s="174"/>
      <c r="J101" s="174"/>
      <c r="K101" s="174"/>
      <c r="L101" s="174"/>
      <c r="M101" s="174"/>
      <c r="N101" s="164"/>
      <c r="O101" s="164"/>
      <c r="P101" s="164"/>
      <c r="Q101" s="164"/>
      <c r="R101" s="164"/>
      <c r="S101" s="164"/>
      <c r="T101" s="165"/>
      <c r="U101" s="164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 t="s">
        <v>131</v>
      </c>
      <c r="AF101" s="154">
        <v>0</v>
      </c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x14ac:dyDescent="0.2">
      <c r="A102" s="156" t="s">
        <v>124</v>
      </c>
      <c r="B102" s="162" t="s">
        <v>73</v>
      </c>
      <c r="C102" s="198" t="s">
        <v>74</v>
      </c>
      <c r="D102" s="167"/>
      <c r="E102" s="172"/>
      <c r="F102" s="175"/>
      <c r="G102" s="175">
        <f>SUMIF(AE103:AE135,"&lt;&gt;NOR",G103:G135)</f>
        <v>0</v>
      </c>
      <c r="H102" s="175"/>
      <c r="I102" s="175">
        <f>SUM(I103:I135)</f>
        <v>0</v>
      </c>
      <c r="J102" s="175"/>
      <c r="K102" s="175">
        <f>SUM(K103:K135)</f>
        <v>0</v>
      </c>
      <c r="L102" s="175"/>
      <c r="M102" s="175">
        <f>SUM(M103:M135)</f>
        <v>0</v>
      </c>
      <c r="N102" s="168"/>
      <c r="O102" s="168">
        <f>SUM(O103:O135)</f>
        <v>5.1749999999999997E-2</v>
      </c>
      <c r="P102" s="168"/>
      <c r="Q102" s="168">
        <f>SUM(Q103:Q135)</f>
        <v>32.30639</v>
      </c>
      <c r="R102" s="168"/>
      <c r="S102" s="168"/>
      <c r="T102" s="169"/>
      <c r="U102" s="168">
        <f>SUM(U103:U135)</f>
        <v>251.38</v>
      </c>
      <c r="AE102" t="s">
        <v>125</v>
      </c>
    </row>
    <row r="103" spans="1:60" outlineLevel="1" x14ac:dyDescent="0.2">
      <c r="A103" s="155">
        <v>39</v>
      </c>
      <c r="B103" s="161" t="s">
        <v>242</v>
      </c>
      <c r="C103" s="196" t="s">
        <v>243</v>
      </c>
      <c r="D103" s="163" t="s">
        <v>128</v>
      </c>
      <c r="E103" s="170">
        <v>2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15</v>
      </c>
      <c r="M103" s="174">
        <f>G103*(1+L103/100)</f>
        <v>0</v>
      </c>
      <c r="N103" s="164">
        <v>0</v>
      </c>
      <c r="O103" s="164">
        <f>ROUND(E103*N103,5)</f>
        <v>0</v>
      </c>
      <c r="P103" s="164">
        <v>1.8</v>
      </c>
      <c r="Q103" s="164">
        <f>ROUND(E103*P103,5)</f>
        <v>3.6</v>
      </c>
      <c r="R103" s="164"/>
      <c r="S103" s="164"/>
      <c r="T103" s="165">
        <v>1.998</v>
      </c>
      <c r="U103" s="164">
        <f>ROUND(E103*T103,2)</f>
        <v>4</v>
      </c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 t="s">
        <v>129</v>
      </c>
      <c r="AF103" s="154"/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55"/>
      <c r="B104" s="161"/>
      <c r="C104" s="197" t="s">
        <v>244</v>
      </c>
      <c r="D104" s="166"/>
      <c r="E104" s="171">
        <v>2</v>
      </c>
      <c r="F104" s="174"/>
      <c r="G104" s="174"/>
      <c r="H104" s="174"/>
      <c r="I104" s="174"/>
      <c r="J104" s="174"/>
      <c r="K104" s="174"/>
      <c r="L104" s="174"/>
      <c r="M104" s="174"/>
      <c r="N104" s="164"/>
      <c r="O104" s="164"/>
      <c r="P104" s="164"/>
      <c r="Q104" s="164"/>
      <c r="R104" s="164"/>
      <c r="S104" s="164"/>
      <c r="T104" s="165"/>
      <c r="U104" s="16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 t="s">
        <v>131</v>
      </c>
      <c r="AF104" s="154">
        <v>0</v>
      </c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55">
        <v>40</v>
      </c>
      <c r="B105" s="161" t="s">
        <v>245</v>
      </c>
      <c r="C105" s="196" t="s">
        <v>246</v>
      </c>
      <c r="D105" s="163" t="s">
        <v>128</v>
      </c>
      <c r="E105" s="170">
        <v>1</v>
      </c>
      <c r="F105" s="173"/>
      <c r="G105" s="174">
        <f>ROUND(E105*F105,2)</f>
        <v>0</v>
      </c>
      <c r="H105" s="173"/>
      <c r="I105" s="174">
        <f>ROUND(E105*H105,2)</f>
        <v>0</v>
      </c>
      <c r="J105" s="173"/>
      <c r="K105" s="174">
        <f>ROUND(E105*J105,2)</f>
        <v>0</v>
      </c>
      <c r="L105" s="174">
        <v>15</v>
      </c>
      <c r="M105" s="174">
        <f>G105*(1+L105/100)</f>
        <v>0</v>
      </c>
      <c r="N105" s="164">
        <v>0</v>
      </c>
      <c r="O105" s="164">
        <f>ROUND(E105*N105,5)</f>
        <v>0</v>
      </c>
      <c r="P105" s="164">
        <v>2</v>
      </c>
      <c r="Q105" s="164">
        <f>ROUND(E105*P105,5)</f>
        <v>2</v>
      </c>
      <c r="R105" s="164"/>
      <c r="S105" s="164"/>
      <c r="T105" s="165">
        <v>6.4359999999999999</v>
      </c>
      <c r="U105" s="164">
        <f>ROUND(E105*T105,2)</f>
        <v>6.44</v>
      </c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 t="s">
        <v>129</v>
      </c>
      <c r="AF105" s="154"/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55"/>
      <c r="B106" s="161"/>
      <c r="C106" s="197" t="s">
        <v>247</v>
      </c>
      <c r="D106" s="166"/>
      <c r="E106" s="171">
        <v>1</v>
      </c>
      <c r="F106" s="174"/>
      <c r="G106" s="174"/>
      <c r="H106" s="174"/>
      <c r="I106" s="174"/>
      <c r="J106" s="174"/>
      <c r="K106" s="174"/>
      <c r="L106" s="174"/>
      <c r="M106" s="174"/>
      <c r="N106" s="164"/>
      <c r="O106" s="164"/>
      <c r="P106" s="164"/>
      <c r="Q106" s="164"/>
      <c r="R106" s="164"/>
      <c r="S106" s="164"/>
      <c r="T106" s="165"/>
      <c r="U106" s="164"/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 t="s">
        <v>131</v>
      </c>
      <c r="AF106" s="154">
        <v>0</v>
      </c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ht="22.5" outlineLevel="1" x14ac:dyDescent="0.2">
      <c r="A107" s="155">
        <v>41</v>
      </c>
      <c r="B107" s="161" t="s">
        <v>248</v>
      </c>
      <c r="C107" s="196" t="s">
        <v>249</v>
      </c>
      <c r="D107" s="163" t="s">
        <v>128</v>
      </c>
      <c r="E107" s="170">
        <v>5.7915600000000005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15</v>
      </c>
      <c r="M107" s="174">
        <f>G107*(1+L107/100)</f>
        <v>0</v>
      </c>
      <c r="N107" s="164">
        <v>0</v>
      </c>
      <c r="O107" s="164">
        <f>ROUND(E107*N107,5)</f>
        <v>0</v>
      </c>
      <c r="P107" s="164">
        <v>2.2000000000000002</v>
      </c>
      <c r="Q107" s="164">
        <f>ROUND(E107*P107,5)</f>
        <v>12.741429999999999</v>
      </c>
      <c r="R107" s="164"/>
      <c r="S107" s="164"/>
      <c r="T107" s="165">
        <v>10.67</v>
      </c>
      <c r="U107" s="164">
        <f>ROUND(E107*T107,2)</f>
        <v>61.8</v>
      </c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 t="s">
        <v>129</v>
      </c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ht="33.75" outlineLevel="1" x14ac:dyDescent="0.2">
      <c r="A108" s="155"/>
      <c r="B108" s="161"/>
      <c r="C108" s="197" t="s">
        <v>250</v>
      </c>
      <c r="D108" s="166"/>
      <c r="E108" s="171">
        <v>2.2770000000000001</v>
      </c>
      <c r="F108" s="174"/>
      <c r="G108" s="174"/>
      <c r="H108" s="174"/>
      <c r="I108" s="174"/>
      <c r="J108" s="174"/>
      <c r="K108" s="174"/>
      <c r="L108" s="174"/>
      <c r="M108" s="174"/>
      <c r="N108" s="164"/>
      <c r="O108" s="164"/>
      <c r="P108" s="164"/>
      <c r="Q108" s="164"/>
      <c r="R108" s="164"/>
      <c r="S108" s="164"/>
      <c r="T108" s="165"/>
      <c r="U108" s="164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 t="s">
        <v>131</v>
      </c>
      <c r="AF108" s="154">
        <v>0</v>
      </c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ht="22.5" outlineLevel="1" x14ac:dyDescent="0.2">
      <c r="A109" s="155"/>
      <c r="B109" s="161"/>
      <c r="C109" s="197" t="s">
        <v>251</v>
      </c>
      <c r="D109" s="166"/>
      <c r="E109" s="171">
        <v>2.9145599999999998</v>
      </c>
      <c r="F109" s="174"/>
      <c r="G109" s="174"/>
      <c r="H109" s="174"/>
      <c r="I109" s="174"/>
      <c r="J109" s="174"/>
      <c r="K109" s="174"/>
      <c r="L109" s="174"/>
      <c r="M109" s="174"/>
      <c r="N109" s="164"/>
      <c r="O109" s="164"/>
      <c r="P109" s="164"/>
      <c r="Q109" s="164"/>
      <c r="R109" s="164"/>
      <c r="S109" s="164"/>
      <c r="T109" s="165"/>
      <c r="U109" s="16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 t="s">
        <v>131</v>
      </c>
      <c r="AF109" s="154">
        <v>0</v>
      </c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55"/>
      <c r="B110" s="161"/>
      <c r="C110" s="197" t="s">
        <v>252</v>
      </c>
      <c r="D110" s="166"/>
      <c r="E110" s="171">
        <v>0.3</v>
      </c>
      <c r="F110" s="174"/>
      <c r="G110" s="174"/>
      <c r="H110" s="174"/>
      <c r="I110" s="174"/>
      <c r="J110" s="174"/>
      <c r="K110" s="174"/>
      <c r="L110" s="174"/>
      <c r="M110" s="174"/>
      <c r="N110" s="164"/>
      <c r="O110" s="164"/>
      <c r="P110" s="164"/>
      <c r="Q110" s="164"/>
      <c r="R110" s="164"/>
      <c r="S110" s="164"/>
      <c r="T110" s="165"/>
      <c r="U110" s="16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 t="s">
        <v>131</v>
      </c>
      <c r="AF110" s="154">
        <v>0</v>
      </c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55"/>
      <c r="B111" s="161"/>
      <c r="C111" s="197" t="s">
        <v>253</v>
      </c>
      <c r="D111" s="166"/>
      <c r="E111" s="171">
        <v>0.3</v>
      </c>
      <c r="F111" s="174"/>
      <c r="G111" s="174"/>
      <c r="H111" s="174"/>
      <c r="I111" s="174"/>
      <c r="J111" s="174"/>
      <c r="K111" s="174"/>
      <c r="L111" s="174"/>
      <c r="M111" s="174"/>
      <c r="N111" s="164"/>
      <c r="O111" s="164"/>
      <c r="P111" s="164"/>
      <c r="Q111" s="164"/>
      <c r="R111" s="164"/>
      <c r="S111" s="164"/>
      <c r="T111" s="165"/>
      <c r="U111" s="164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 t="s">
        <v>131</v>
      </c>
      <c r="AF111" s="154">
        <v>0</v>
      </c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ht="22.5" outlineLevel="1" x14ac:dyDescent="0.2">
      <c r="A112" s="155">
        <v>42</v>
      </c>
      <c r="B112" s="161" t="s">
        <v>254</v>
      </c>
      <c r="C112" s="196" t="s">
        <v>255</v>
      </c>
      <c r="D112" s="163" t="s">
        <v>162</v>
      </c>
      <c r="E112" s="170">
        <v>65.540000000000006</v>
      </c>
      <c r="F112" s="173"/>
      <c r="G112" s="174">
        <f>ROUND(E112*F112,2)</f>
        <v>0</v>
      </c>
      <c r="H112" s="173"/>
      <c r="I112" s="174">
        <f>ROUND(E112*H112,2)</f>
        <v>0</v>
      </c>
      <c r="J112" s="173"/>
      <c r="K112" s="174">
        <f>ROUND(E112*J112,2)</f>
        <v>0</v>
      </c>
      <c r="L112" s="174">
        <v>15</v>
      </c>
      <c r="M112" s="174">
        <f>G112*(1+L112/100)</f>
        <v>0</v>
      </c>
      <c r="N112" s="164">
        <v>0</v>
      </c>
      <c r="O112" s="164">
        <f>ROUND(E112*N112,5)</f>
        <v>0</v>
      </c>
      <c r="P112" s="164">
        <v>8.6999999999999994E-2</v>
      </c>
      <c r="Q112" s="164">
        <f>ROUND(E112*P112,5)</f>
        <v>5.7019799999999998</v>
      </c>
      <c r="R112" s="164"/>
      <c r="S112" s="164"/>
      <c r="T112" s="165">
        <v>0.50129000000000001</v>
      </c>
      <c r="U112" s="164">
        <f>ROUND(E112*T112,2)</f>
        <v>32.85</v>
      </c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 t="s">
        <v>167</v>
      </c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ht="22.5" outlineLevel="1" x14ac:dyDescent="0.2">
      <c r="A113" s="155"/>
      <c r="B113" s="161"/>
      <c r="C113" s="197" t="s">
        <v>256</v>
      </c>
      <c r="D113" s="166"/>
      <c r="E113" s="171">
        <v>45.54</v>
      </c>
      <c r="F113" s="174"/>
      <c r="G113" s="174"/>
      <c r="H113" s="174"/>
      <c r="I113" s="174"/>
      <c r="J113" s="174"/>
      <c r="K113" s="174"/>
      <c r="L113" s="174"/>
      <c r="M113" s="174"/>
      <c r="N113" s="164"/>
      <c r="O113" s="164"/>
      <c r="P113" s="164"/>
      <c r="Q113" s="164"/>
      <c r="R113" s="164"/>
      <c r="S113" s="164"/>
      <c r="T113" s="165"/>
      <c r="U113" s="16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 t="s">
        <v>131</v>
      </c>
      <c r="AF113" s="154">
        <v>0</v>
      </c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55"/>
      <c r="B114" s="161"/>
      <c r="C114" s="197" t="s">
        <v>257</v>
      </c>
      <c r="D114" s="166"/>
      <c r="E114" s="171">
        <v>10</v>
      </c>
      <c r="F114" s="174"/>
      <c r="G114" s="174"/>
      <c r="H114" s="174"/>
      <c r="I114" s="174"/>
      <c r="J114" s="174"/>
      <c r="K114" s="174"/>
      <c r="L114" s="174"/>
      <c r="M114" s="174"/>
      <c r="N114" s="164"/>
      <c r="O114" s="164"/>
      <c r="P114" s="164"/>
      <c r="Q114" s="164"/>
      <c r="R114" s="164"/>
      <c r="S114" s="164"/>
      <c r="T114" s="165"/>
      <c r="U114" s="164"/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 t="s">
        <v>131</v>
      </c>
      <c r="AF114" s="154">
        <v>0</v>
      </c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55"/>
      <c r="B115" s="161"/>
      <c r="C115" s="197" t="s">
        <v>258</v>
      </c>
      <c r="D115" s="166"/>
      <c r="E115" s="171">
        <v>10</v>
      </c>
      <c r="F115" s="174"/>
      <c r="G115" s="174"/>
      <c r="H115" s="174"/>
      <c r="I115" s="174"/>
      <c r="J115" s="174"/>
      <c r="K115" s="174"/>
      <c r="L115" s="174"/>
      <c r="M115" s="174"/>
      <c r="N115" s="164"/>
      <c r="O115" s="164"/>
      <c r="P115" s="164"/>
      <c r="Q115" s="164"/>
      <c r="R115" s="164"/>
      <c r="S115" s="164"/>
      <c r="T115" s="165"/>
      <c r="U115" s="16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 t="s">
        <v>131</v>
      </c>
      <c r="AF115" s="154">
        <v>0</v>
      </c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55">
        <v>43</v>
      </c>
      <c r="B116" s="161" t="s">
        <v>259</v>
      </c>
      <c r="C116" s="196" t="s">
        <v>260</v>
      </c>
      <c r="D116" s="163" t="s">
        <v>162</v>
      </c>
      <c r="E116" s="170">
        <v>20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15</v>
      </c>
      <c r="M116" s="174">
        <f>G116*(1+L116/100)</f>
        <v>0</v>
      </c>
      <c r="N116" s="164">
        <v>0</v>
      </c>
      <c r="O116" s="164">
        <f>ROUND(E116*N116,5)</f>
        <v>0</v>
      </c>
      <c r="P116" s="164">
        <v>6.8000000000000005E-2</v>
      </c>
      <c r="Q116" s="164">
        <f>ROUND(E116*P116,5)</f>
        <v>1.36</v>
      </c>
      <c r="R116" s="164"/>
      <c r="S116" s="164"/>
      <c r="T116" s="165">
        <v>0.66937999999999998</v>
      </c>
      <c r="U116" s="164">
        <f>ROUND(E116*T116,2)</f>
        <v>13.39</v>
      </c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 t="s">
        <v>167</v>
      </c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55"/>
      <c r="B117" s="161"/>
      <c r="C117" s="197" t="s">
        <v>261</v>
      </c>
      <c r="D117" s="166"/>
      <c r="E117" s="171">
        <v>20</v>
      </c>
      <c r="F117" s="174"/>
      <c r="G117" s="174"/>
      <c r="H117" s="174"/>
      <c r="I117" s="174"/>
      <c r="J117" s="174"/>
      <c r="K117" s="174"/>
      <c r="L117" s="174"/>
      <c r="M117" s="174"/>
      <c r="N117" s="164"/>
      <c r="O117" s="164"/>
      <c r="P117" s="164"/>
      <c r="Q117" s="164"/>
      <c r="R117" s="164"/>
      <c r="S117" s="164"/>
      <c r="T117" s="165"/>
      <c r="U117" s="16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 t="s">
        <v>131</v>
      </c>
      <c r="AF117" s="154">
        <v>0</v>
      </c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1" x14ac:dyDescent="0.2">
      <c r="A118" s="155">
        <v>44</v>
      </c>
      <c r="B118" s="161" t="s">
        <v>262</v>
      </c>
      <c r="C118" s="196" t="s">
        <v>263</v>
      </c>
      <c r="D118" s="163" t="s">
        <v>187</v>
      </c>
      <c r="E118" s="170">
        <v>25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15</v>
      </c>
      <c r="M118" s="174">
        <f>G118*(1+L118/100)</f>
        <v>0</v>
      </c>
      <c r="N118" s="164">
        <v>4.8999999999999998E-4</v>
      </c>
      <c r="O118" s="164">
        <f>ROUND(E118*N118,5)</f>
        <v>1.225E-2</v>
      </c>
      <c r="P118" s="164">
        <v>1.7999999999999999E-2</v>
      </c>
      <c r="Q118" s="164">
        <f>ROUND(E118*P118,5)</f>
        <v>0.45</v>
      </c>
      <c r="R118" s="164"/>
      <c r="S118" s="164"/>
      <c r="T118" s="165">
        <v>0.34200000000000003</v>
      </c>
      <c r="U118" s="164">
        <f>ROUND(E118*T118,2)</f>
        <v>8.5500000000000007</v>
      </c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 t="s">
        <v>129</v>
      </c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">
      <c r="A119" s="155"/>
      <c r="B119" s="161"/>
      <c r="C119" s="197" t="s">
        <v>196</v>
      </c>
      <c r="D119" s="166"/>
      <c r="E119" s="171">
        <v>25</v>
      </c>
      <c r="F119" s="174"/>
      <c r="G119" s="174"/>
      <c r="H119" s="174"/>
      <c r="I119" s="174"/>
      <c r="J119" s="174"/>
      <c r="K119" s="174"/>
      <c r="L119" s="174"/>
      <c r="M119" s="174"/>
      <c r="N119" s="164"/>
      <c r="O119" s="164"/>
      <c r="P119" s="164"/>
      <c r="Q119" s="164"/>
      <c r="R119" s="164"/>
      <c r="S119" s="164"/>
      <c r="T119" s="165"/>
      <c r="U119" s="16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 t="s">
        <v>131</v>
      </c>
      <c r="AF119" s="154">
        <v>0</v>
      </c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 x14ac:dyDescent="0.2">
      <c r="A120" s="155">
        <v>45</v>
      </c>
      <c r="B120" s="161" t="s">
        <v>264</v>
      </c>
      <c r="C120" s="196" t="s">
        <v>265</v>
      </c>
      <c r="D120" s="163" t="s">
        <v>187</v>
      </c>
      <c r="E120" s="170">
        <v>80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15</v>
      </c>
      <c r="M120" s="174">
        <f>G120*(1+L120/100)</f>
        <v>0</v>
      </c>
      <c r="N120" s="164">
        <v>4.8999999999999998E-4</v>
      </c>
      <c r="O120" s="164">
        <f>ROUND(E120*N120,5)</f>
        <v>3.9199999999999999E-2</v>
      </c>
      <c r="P120" s="164">
        <v>0.04</v>
      </c>
      <c r="Q120" s="164">
        <f>ROUND(E120*P120,5)</f>
        <v>3.2</v>
      </c>
      <c r="R120" s="164"/>
      <c r="S120" s="164"/>
      <c r="T120" s="165">
        <v>0.66800000000000004</v>
      </c>
      <c r="U120" s="164">
        <f>ROUND(E120*T120,2)</f>
        <v>53.44</v>
      </c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 t="s">
        <v>129</v>
      </c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outlineLevel="1" x14ac:dyDescent="0.2">
      <c r="A121" s="155"/>
      <c r="B121" s="161"/>
      <c r="C121" s="197" t="s">
        <v>199</v>
      </c>
      <c r="D121" s="166"/>
      <c r="E121" s="171">
        <v>80</v>
      </c>
      <c r="F121" s="174"/>
      <c r="G121" s="174"/>
      <c r="H121" s="174"/>
      <c r="I121" s="174"/>
      <c r="J121" s="174"/>
      <c r="K121" s="174"/>
      <c r="L121" s="174"/>
      <c r="M121" s="174"/>
      <c r="N121" s="164"/>
      <c r="O121" s="164"/>
      <c r="P121" s="164"/>
      <c r="Q121" s="164"/>
      <c r="R121" s="164"/>
      <c r="S121" s="164"/>
      <c r="T121" s="165"/>
      <c r="U121" s="16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 t="s">
        <v>131</v>
      </c>
      <c r="AF121" s="154">
        <v>0</v>
      </c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 x14ac:dyDescent="0.2">
      <c r="A122" s="155">
        <v>46</v>
      </c>
      <c r="B122" s="161" t="s">
        <v>266</v>
      </c>
      <c r="C122" s="196" t="s">
        <v>267</v>
      </c>
      <c r="D122" s="163" t="s">
        <v>162</v>
      </c>
      <c r="E122" s="170">
        <v>10</v>
      </c>
      <c r="F122" s="173"/>
      <c r="G122" s="174">
        <f>ROUND(E122*F122,2)</f>
        <v>0</v>
      </c>
      <c r="H122" s="173"/>
      <c r="I122" s="174">
        <f>ROUND(E122*H122,2)</f>
        <v>0</v>
      </c>
      <c r="J122" s="173"/>
      <c r="K122" s="174">
        <f>ROUND(E122*J122,2)</f>
        <v>0</v>
      </c>
      <c r="L122" s="174">
        <v>15</v>
      </c>
      <c r="M122" s="174">
        <f>G122*(1+L122/100)</f>
        <v>0</v>
      </c>
      <c r="N122" s="164">
        <v>1.0000000000000001E-5</v>
      </c>
      <c r="O122" s="164">
        <f>ROUND(E122*N122,5)</f>
        <v>1E-4</v>
      </c>
      <c r="P122" s="164">
        <v>0</v>
      </c>
      <c r="Q122" s="164">
        <f>ROUND(E122*P122,5)</f>
        <v>0</v>
      </c>
      <c r="R122" s="164"/>
      <c r="S122" s="164"/>
      <c r="T122" s="165">
        <v>0.122</v>
      </c>
      <c r="U122" s="164">
        <f>ROUND(E122*T122,2)</f>
        <v>1.22</v>
      </c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 t="s">
        <v>129</v>
      </c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55"/>
      <c r="B123" s="161"/>
      <c r="C123" s="197" t="s">
        <v>181</v>
      </c>
      <c r="D123" s="166"/>
      <c r="E123" s="171">
        <v>10</v>
      </c>
      <c r="F123" s="174"/>
      <c r="G123" s="174"/>
      <c r="H123" s="174"/>
      <c r="I123" s="174"/>
      <c r="J123" s="174"/>
      <c r="K123" s="174"/>
      <c r="L123" s="174"/>
      <c r="M123" s="174"/>
      <c r="N123" s="164"/>
      <c r="O123" s="164"/>
      <c r="P123" s="164"/>
      <c r="Q123" s="164"/>
      <c r="R123" s="164"/>
      <c r="S123" s="164"/>
      <c r="T123" s="165"/>
      <c r="U123" s="16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 t="s">
        <v>131</v>
      </c>
      <c r="AF123" s="154">
        <v>0</v>
      </c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55">
        <v>47</v>
      </c>
      <c r="B124" s="161" t="s">
        <v>268</v>
      </c>
      <c r="C124" s="196" t="s">
        <v>269</v>
      </c>
      <c r="D124" s="163" t="s">
        <v>162</v>
      </c>
      <c r="E124" s="170">
        <v>20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15</v>
      </c>
      <c r="M124" s="174">
        <f>G124*(1+L124/100)</f>
        <v>0</v>
      </c>
      <c r="N124" s="164">
        <v>1.0000000000000001E-5</v>
      </c>
      <c r="O124" s="164">
        <f>ROUND(E124*N124,5)</f>
        <v>2.0000000000000001E-4</v>
      </c>
      <c r="P124" s="164">
        <v>0</v>
      </c>
      <c r="Q124" s="164">
        <f>ROUND(E124*P124,5)</f>
        <v>0</v>
      </c>
      <c r="R124" s="164"/>
      <c r="S124" s="164"/>
      <c r="T124" s="165">
        <v>6.8000000000000005E-2</v>
      </c>
      <c r="U124" s="164">
        <f>ROUND(E124*T124,2)</f>
        <v>1.36</v>
      </c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 t="s">
        <v>129</v>
      </c>
      <c r="AF124" s="154"/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55"/>
      <c r="B125" s="161"/>
      <c r="C125" s="197" t="s">
        <v>270</v>
      </c>
      <c r="D125" s="166"/>
      <c r="E125" s="171">
        <v>20</v>
      </c>
      <c r="F125" s="174"/>
      <c r="G125" s="174"/>
      <c r="H125" s="174"/>
      <c r="I125" s="174"/>
      <c r="J125" s="174"/>
      <c r="K125" s="174"/>
      <c r="L125" s="174"/>
      <c r="M125" s="174"/>
      <c r="N125" s="164"/>
      <c r="O125" s="164"/>
      <c r="P125" s="164"/>
      <c r="Q125" s="164"/>
      <c r="R125" s="164"/>
      <c r="S125" s="164"/>
      <c r="T125" s="165"/>
      <c r="U125" s="164"/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 t="s">
        <v>131</v>
      </c>
      <c r="AF125" s="154">
        <v>0</v>
      </c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 x14ac:dyDescent="0.2">
      <c r="A126" s="155">
        <v>48</v>
      </c>
      <c r="B126" s="161" t="s">
        <v>271</v>
      </c>
      <c r="C126" s="196" t="s">
        <v>272</v>
      </c>
      <c r="D126" s="163" t="s">
        <v>156</v>
      </c>
      <c r="E126" s="170">
        <v>9</v>
      </c>
      <c r="F126" s="173"/>
      <c r="G126" s="174">
        <f>ROUND(E126*F126,2)</f>
        <v>0</v>
      </c>
      <c r="H126" s="173"/>
      <c r="I126" s="174">
        <f>ROUND(E126*H126,2)</f>
        <v>0</v>
      </c>
      <c r="J126" s="173"/>
      <c r="K126" s="174">
        <f>ROUND(E126*J126,2)</f>
        <v>0</v>
      </c>
      <c r="L126" s="174">
        <v>15</v>
      </c>
      <c r="M126" s="174">
        <f>G126*(1+L126/100)</f>
        <v>0</v>
      </c>
      <c r="N126" s="164">
        <v>0</v>
      </c>
      <c r="O126" s="164">
        <f>ROUND(E126*N126,5)</f>
        <v>0</v>
      </c>
      <c r="P126" s="164">
        <v>1.933E-2</v>
      </c>
      <c r="Q126" s="164">
        <f>ROUND(E126*P126,5)</f>
        <v>0.17397000000000001</v>
      </c>
      <c r="R126" s="164"/>
      <c r="S126" s="164"/>
      <c r="T126" s="165">
        <v>0.64383000000000001</v>
      </c>
      <c r="U126" s="164">
        <f>ROUND(E126*T126,2)</f>
        <v>5.79</v>
      </c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 t="s">
        <v>167</v>
      </c>
      <c r="AF126" s="154"/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55"/>
      <c r="B127" s="161"/>
      <c r="C127" s="197" t="s">
        <v>273</v>
      </c>
      <c r="D127" s="166"/>
      <c r="E127" s="171">
        <v>2</v>
      </c>
      <c r="F127" s="174"/>
      <c r="G127" s="174"/>
      <c r="H127" s="174"/>
      <c r="I127" s="174"/>
      <c r="J127" s="174"/>
      <c r="K127" s="174"/>
      <c r="L127" s="174"/>
      <c r="M127" s="174"/>
      <c r="N127" s="164"/>
      <c r="O127" s="164"/>
      <c r="P127" s="164"/>
      <c r="Q127" s="164"/>
      <c r="R127" s="164"/>
      <c r="S127" s="164"/>
      <c r="T127" s="165"/>
      <c r="U127" s="164"/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 t="s">
        <v>131</v>
      </c>
      <c r="AF127" s="154">
        <v>0</v>
      </c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55"/>
      <c r="B128" s="161"/>
      <c r="C128" s="197" t="s">
        <v>168</v>
      </c>
      <c r="D128" s="166"/>
      <c r="E128" s="171">
        <v>4</v>
      </c>
      <c r="F128" s="174"/>
      <c r="G128" s="174"/>
      <c r="H128" s="174"/>
      <c r="I128" s="174"/>
      <c r="J128" s="174"/>
      <c r="K128" s="174"/>
      <c r="L128" s="174"/>
      <c r="M128" s="174"/>
      <c r="N128" s="164"/>
      <c r="O128" s="164"/>
      <c r="P128" s="164"/>
      <c r="Q128" s="164"/>
      <c r="R128" s="164"/>
      <c r="S128" s="164"/>
      <c r="T128" s="165"/>
      <c r="U128" s="164"/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 t="s">
        <v>131</v>
      </c>
      <c r="AF128" s="154">
        <v>0</v>
      </c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 x14ac:dyDescent="0.2">
      <c r="A129" s="155"/>
      <c r="B129" s="161"/>
      <c r="C129" s="197" t="s">
        <v>274</v>
      </c>
      <c r="D129" s="166"/>
      <c r="E129" s="171">
        <v>3</v>
      </c>
      <c r="F129" s="174"/>
      <c r="G129" s="174"/>
      <c r="H129" s="174"/>
      <c r="I129" s="174"/>
      <c r="J129" s="174"/>
      <c r="K129" s="174"/>
      <c r="L129" s="174"/>
      <c r="M129" s="174"/>
      <c r="N129" s="164"/>
      <c r="O129" s="164"/>
      <c r="P129" s="164"/>
      <c r="Q129" s="164"/>
      <c r="R129" s="164"/>
      <c r="S129" s="164"/>
      <c r="T129" s="165"/>
      <c r="U129" s="16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 t="s">
        <v>131</v>
      </c>
      <c r="AF129" s="154">
        <v>0</v>
      </c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">
      <c r="A130" s="155">
        <v>49</v>
      </c>
      <c r="B130" s="161" t="s">
        <v>275</v>
      </c>
      <c r="C130" s="196" t="s">
        <v>276</v>
      </c>
      <c r="D130" s="163" t="s">
        <v>187</v>
      </c>
      <c r="E130" s="170">
        <v>115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15</v>
      </c>
      <c r="M130" s="174">
        <f>G130*(1+L130/100)</f>
        <v>0</v>
      </c>
      <c r="N130" s="164">
        <v>0</v>
      </c>
      <c r="O130" s="164">
        <f>ROUND(E130*N130,5)</f>
        <v>0</v>
      </c>
      <c r="P130" s="164">
        <v>1.4919999999999999E-2</v>
      </c>
      <c r="Q130" s="164">
        <f>ROUND(E130*P130,5)</f>
        <v>1.7158</v>
      </c>
      <c r="R130" s="164"/>
      <c r="S130" s="164"/>
      <c r="T130" s="165">
        <v>0.41299999999999998</v>
      </c>
      <c r="U130" s="164">
        <f>ROUND(E130*T130,2)</f>
        <v>47.5</v>
      </c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 t="s">
        <v>129</v>
      </c>
      <c r="AF130" s="154"/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55"/>
      <c r="B131" s="161"/>
      <c r="C131" s="197" t="s">
        <v>277</v>
      </c>
      <c r="D131" s="166"/>
      <c r="E131" s="171">
        <v>115</v>
      </c>
      <c r="F131" s="174"/>
      <c r="G131" s="174"/>
      <c r="H131" s="174"/>
      <c r="I131" s="174"/>
      <c r="J131" s="174"/>
      <c r="K131" s="174"/>
      <c r="L131" s="174"/>
      <c r="M131" s="174"/>
      <c r="N131" s="164"/>
      <c r="O131" s="164"/>
      <c r="P131" s="164"/>
      <c r="Q131" s="164"/>
      <c r="R131" s="164"/>
      <c r="S131" s="164"/>
      <c r="T131" s="165"/>
      <c r="U131" s="164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 t="s">
        <v>131</v>
      </c>
      <c r="AF131" s="154">
        <v>0</v>
      </c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55">
        <v>50</v>
      </c>
      <c r="B132" s="161" t="s">
        <v>278</v>
      </c>
      <c r="C132" s="196" t="s">
        <v>279</v>
      </c>
      <c r="D132" s="163" t="s">
        <v>187</v>
      </c>
      <c r="E132" s="170">
        <v>10</v>
      </c>
      <c r="F132" s="173"/>
      <c r="G132" s="174">
        <f>ROUND(E132*F132,2)</f>
        <v>0</v>
      </c>
      <c r="H132" s="173"/>
      <c r="I132" s="174">
        <f>ROUND(E132*H132,2)</f>
        <v>0</v>
      </c>
      <c r="J132" s="173"/>
      <c r="K132" s="174">
        <f>ROUND(E132*J132,2)</f>
        <v>0</v>
      </c>
      <c r="L132" s="174">
        <v>15</v>
      </c>
      <c r="M132" s="174">
        <f>G132*(1+L132/100)</f>
        <v>0</v>
      </c>
      <c r="N132" s="164">
        <v>0</v>
      </c>
      <c r="O132" s="164">
        <f>ROUND(E132*N132,5)</f>
        <v>0</v>
      </c>
      <c r="P132" s="164">
        <v>2.0999999999999999E-3</v>
      </c>
      <c r="Q132" s="164">
        <f>ROUND(E132*P132,5)</f>
        <v>2.1000000000000001E-2</v>
      </c>
      <c r="R132" s="164"/>
      <c r="S132" s="164"/>
      <c r="T132" s="165">
        <v>3.1E-2</v>
      </c>
      <c r="U132" s="164">
        <f>ROUND(E132*T132,2)</f>
        <v>0.31</v>
      </c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 t="s">
        <v>129</v>
      </c>
      <c r="AF132" s="154"/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55"/>
      <c r="B133" s="161"/>
      <c r="C133" s="197" t="s">
        <v>280</v>
      </c>
      <c r="D133" s="166"/>
      <c r="E133" s="171">
        <v>10</v>
      </c>
      <c r="F133" s="174"/>
      <c r="G133" s="174"/>
      <c r="H133" s="174"/>
      <c r="I133" s="174"/>
      <c r="J133" s="174"/>
      <c r="K133" s="174"/>
      <c r="L133" s="174"/>
      <c r="M133" s="174"/>
      <c r="N133" s="164"/>
      <c r="O133" s="164"/>
      <c r="P133" s="164"/>
      <c r="Q133" s="164"/>
      <c r="R133" s="164"/>
      <c r="S133" s="164"/>
      <c r="T133" s="165"/>
      <c r="U133" s="16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 t="s">
        <v>131</v>
      </c>
      <c r="AF133" s="154">
        <v>0</v>
      </c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 x14ac:dyDescent="0.2">
      <c r="A134" s="155">
        <v>51</v>
      </c>
      <c r="B134" s="161" t="s">
        <v>281</v>
      </c>
      <c r="C134" s="196" t="s">
        <v>282</v>
      </c>
      <c r="D134" s="163" t="s">
        <v>187</v>
      </c>
      <c r="E134" s="170">
        <v>50.27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15</v>
      </c>
      <c r="M134" s="174">
        <f>G134*(1+L134/100)</f>
        <v>0</v>
      </c>
      <c r="N134" s="164">
        <v>0</v>
      </c>
      <c r="O134" s="164">
        <f>ROUND(E134*N134,5)</f>
        <v>0</v>
      </c>
      <c r="P134" s="164">
        <v>2.6700000000000002E-2</v>
      </c>
      <c r="Q134" s="164">
        <f>ROUND(E134*P134,5)</f>
        <v>1.3422099999999999</v>
      </c>
      <c r="R134" s="164"/>
      <c r="S134" s="164"/>
      <c r="T134" s="165">
        <v>0.29299999999999998</v>
      </c>
      <c r="U134" s="164">
        <f>ROUND(E134*T134,2)</f>
        <v>14.73</v>
      </c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 t="s">
        <v>129</v>
      </c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 x14ac:dyDescent="0.2">
      <c r="A135" s="155"/>
      <c r="B135" s="161"/>
      <c r="C135" s="197" t="s">
        <v>283</v>
      </c>
      <c r="D135" s="166"/>
      <c r="E135" s="171">
        <v>50.27</v>
      </c>
      <c r="F135" s="174"/>
      <c r="G135" s="174"/>
      <c r="H135" s="174"/>
      <c r="I135" s="174"/>
      <c r="J135" s="174"/>
      <c r="K135" s="174"/>
      <c r="L135" s="174"/>
      <c r="M135" s="174"/>
      <c r="N135" s="164"/>
      <c r="O135" s="164"/>
      <c r="P135" s="164"/>
      <c r="Q135" s="164"/>
      <c r="R135" s="164"/>
      <c r="S135" s="164"/>
      <c r="T135" s="165"/>
      <c r="U135" s="16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 t="s">
        <v>131</v>
      </c>
      <c r="AF135" s="154">
        <v>0</v>
      </c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x14ac:dyDescent="0.2">
      <c r="A136" s="156" t="s">
        <v>124</v>
      </c>
      <c r="B136" s="162" t="s">
        <v>75</v>
      </c>
      <c r="C136" s="198" t="s">
        <v>76</v>
      </c>
      <c r="D136" s="167"/>
      <c r="E136" s="172"/>
      <c r="F136" s="175"/>
      <c r="G136" s="175">
        <f>SUMIF(AE137:AE156,"&lt;&gt;NOR",G137:G156)</f>
        <v>0</v>
      </c>
      <c r="H136" s="175"/>
      <c r="I136" s="175">
        <f>SUM(I137:I156)</f>
        <v>0</v>
      </c>
      <c r="J136" s="175"/>
      <c r="K136" s="175">
        <f>SUM(K137:K156)</f>
        <v>0</v>
      </c>
      <c r="L136" s="175"/>
      <c r="M136" s="175">
        <f>SUM(M137:M156)</f>
        <v>0</v>
      </c>
      <c r="N136" s="168"/>
      <c r="O136" s="168">
        <f>SUM(O137:O156)</f>
        <v>0</v>
      </c>
      <c r="P136" s="168"/>
      <c r="Q136" s="168">
        <f>SUM(Q137:Q156)</f>
        <v>0</v>
      </c>
      <c r="R136" s="168"/>
      <c r="S136" s="168"/>
      <c r="T136" s="169"/>
      <c r="U136" s="168">
        <f>SUM(U137:U156)</f>
        <v>63.569999999999993</v>
      </c>
      <c r="AE136" t="s">
        <v>125</v>
      </c>
    </row>
    <row r="137" spans="1:60" outlineLevel="1" x14ac:dyDescent="0.2">
      <c r="A137" s="155">
        <v>52</v>
      </c>
      <c r="B137" s="161" t="s">
        <v>284</v>
      </c>
      <c r="C137" s="196" t="s">
        <v>285</v>
      </c>
      <c r="D137" s="163" t="s">
        <v>152</v>
      </c>
      <c r="E137" s="170">
        <v>8.4271633333333344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15</v>
      </c>
      <c r="M137" s="174">
        <f>G137*(1+L137/100)</f>
        <v>0</v>
      </c>
      <c r="N137" s="164">
        <v>0</v>
      </c>
      <c r="O137" s="164">
        <f>ROUND(E137*N137,5)</f>
        <v>0</v>
      </c>
      <c r="P137" s="164">
        <v>0</v>
      </c>
      <c r="Q137" s="164">
        <f>ROUND(E137*P137,5)</f>
        <v>0</v>
      </c>
      <c r="R137" s="164"/>
      <c r="S137" s="164"/>
      <c r="T137" s="165">
        <v>0.93</v>
      </c>
      <c r="U137" s="164">
        <f>ROUND(E137*T137,2)</f>
        <v>7.84</v>
      </c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 t="s">
        <v>129</v>
      </c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ht="22.5" outlineLevel="1" x14ac:dyDescent="0.2">
      <c r="A138" s="155"/>
      <c r="B138" s="161"/>
      <c r="C138" s="197" t="s">
        <v>286</v>
      </c>
      <c r="D138" s="166"/>
      <c r="E138" s="171">
        <v>8.4271633333333291</v>
      </c>
      <c r="F138" s="174"/>
      <c r="G138" s="174"/>
      <c r="H138" s="174"/>
      <c r="I138" s="174"/>
      <c r="J138" s="174"/>
      <c r="K138" s="174"/>
      <c r="L138" s="174"/>
      <c r="M138" s="174"/>
      <c r="N138" s="164"/>
      <c r="O138" s="164"/>
      <c r="P138" s="164"/>
      <c r="Q138" s="164"/>
      <c r="R138" s="164"/>
      <c r="S138" s="164"/>
      <c r="T138" s="165"/>
      <c r="U138" s="16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 t="s">
        <v>131</v>
      </c>
      <c r="AF138" s="154">
        <v>0</v>
      </c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 x14ac:dyDescent="0.2">
      <c r="A139" s="155">
        <v>53</v>
      </c>
      <c r="B139" s="161" t="s">
        <v>287</v>
      </c>
      <c r="C139" s="196" t="s">
        <v>288</v>
      </c>
      <c r="D139" s="163" t="s">
        <v>152</v>
      </c>
      <c r="E139" s="170">
        <v>4.2135816666666672</v>
      </c>
      <c r="F139" s="173"/>
      <c r="G139" s="174">
        <f>ROUND(E139*F139,2)</f>
        <v>0</v>
      </c>
      <c r="H139" s="173"/>
      <c r="I139" s="174">
        <f>ROUND(E139*H139,2)</f>
        <v>0</v>
      </c>
      <c r="J139" s="173"/>
      <c r="K139" s="174">
        <f>ROUND(E139*J139,2)</f>
        <v>0</v>
      </c>
      <c r="L139" s="174">
        <v>15</v>
      </c>
      <c r="M139" s="174">
        <f>G139*(1+L139/100)</f>
        <v>0</v>
      </c>
      <c r="N139" s="164">
        <v>0</v>
      </c>
      <c r="O139" s="164">
        <f>ROUND(E139*N139,5)</f>
        <v>0</v>
      </c>
      <c r="P139" s="164">
        <v>0</v>
      </c>
      <c r="Q139" s="164">
        <f>ROUND(E139*P139,5)</f>
        <v>0</v>
      </c>
      <c r="R139" s="164"/>
      <c r="S139" s="164"/>
      <c r="T139" s="165">
        <v>0.65300000000000002</v>
      </c>
      <c r="U139" s="164">
        <f>ROUND(E139*T139,2)</f>
        <v>2.75</v>
      </c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 t="s">
        <v>129</v>
      </c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ht="22.5" outlineLevel="1" x14ac:dyDescent="0.2">
      <c r="A140" s="155"/>
      <c r="B140" s="161"/>
      <c r="C140" s="197" t="s">
        <v>289</v>
      </c>
      <c r="D140" s="166"/>
      <c r="E140" s="171">
        <v>4.2135816666666699</v>
      </c>
      <c r="F140" s="174"/>
      <c r="G140" s="174"/>
      <c r="H140" s="174"/>
      <c r="I140" s="174"/>
      <c r="J140" s="174"/>
      <c r="K140" s="174"/>
      <c r="L140" s="174"/>
      <c r="M140" s="174"/>
      <c r="N140" s="164"/>
      <c r="O140" s="164"/>
      <c r="P140" s="164"/>
      <c r="Q140" s="164"/>
      <c r="R140" s="164"/>
      <c r="S140" s="164"/>
      <c r="T140" s="165"/>
      <c r="U140" s="16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 t="s">
        <v>131</v>
      </c>
      <c r="AF140" s="154">
        <v>0</v>
      </c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55">
        <v>54</v>
      </c>
      <c r="B141" s="161" t="s">
        <v>290</v>
      </c>
      <c r="C141" s="196" t="s">
        <v>291</v>
      </c>
      <c r="D141" s="163" t="s">
        <v>152</v>
      </c>
      <c r="E141" s="170">
        <v>32.30639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15</v>
      </c>
      <c r="M141" s="174">
        <f>G141*(1+L141/100)</f>
        <v>0</v>
      </c>
      <c r="N141" s="164">
        <v>0</v>
      </c>
      <c r="O141" s="164">
        <f>ROUND(E141*N141,5)</f>
        <v>0</v>
      </c>
      <c r="P141" s="164">
        <v>0</v>
      </c>
      <c r="Q141" s="164">
        <f>ROUND(E141*P141,5)</f>
        <v>0</v>
      </c>
      <c r="R141" s="164"/>
      <c r="S141" s="164"/>
      <c r="T141" s="165">
        <v>0.94</v>
      </c>
      <c r="U141" s="164">
        <f>ROUND(E141*T141,2)</f>
        <v>30.37</v>
      </c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 t="s">
        <v>129</v>
      </c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outlineLevel="1" x14ac:dyDescent="0.2">
      <c r="A142" s="155"/>
      <c r="B142" s="161"/>
      <c r="C142" s="197" t="s">
        <v>292</v>
      </c>
      <c r="D142" s="166"/>
      <c r="E142" s="171">
        <v>32.30639</v>
      </c>
      <c r="F142" s="174"/>
      <c r="G142" s="174"/>
      <c r="H142" s="174"/>
      <c r="I142" s="174"/>
      <c r="J142" s="174"/>
      <c r="K142" s="174"/>
      <c r="L142" s="174"/>
      <c r="M142" s="174"/>
      <c r="N142" s="164"/>
      <c r="O142" s="164"/>
      <c r="P142" s="164"/>
      <c r="Q142" s="164"/>
      <c r="R142" s="164"/>
      <c r="S142" s="164"/>
      <c r="T142" s="165"/>
      <c r="U142" s="164"/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 t="s">
        <v>131</v>
      </c>
      <c r="AF142" s="154">
        <v>0</v>
      </c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outlineLevel="1" x14ac:dyDescent="0.2">
      <c r="A143" s="155">
        <v>55</v>
      </c>
      <c r="B143" s="161" t="s">
        <v>293</v>
      </c>
      <c r="C143" s="196" t="s">
        <v>294</v>
      </c>
      <c r="D143" s="163" t="s">
        <v>152</v>
      </c>
      <c r="E143" s="170">
        <v>32.30639</v>
      </c>
      <c r="F143" s="173"/>
      <c r="G143" s="174">
        <f>ROUND(E143*F143,2)</f>
        <v>0</v>
      </c>
      <c r="H143" s="173"/>
      <c r="I143" s="174">
        <f>ROUND(E143*H143,2)</f>
        <v>0</v>
      </c>
      <c r="J143" s="173"/>
      <c r="K143" s="174">
        <f>ROUND(E143*J143,2)</f>
        <v>0</v>
      </c>
      <c r="L143" s="174">
        <v>15</v>
      </c>
      <c r="M143" s="174">
        <f>G143*(1+L143/100)</f>
        <v>0</v>
      </c>
      <c r="N143" s="164">
        <v>0</v>
      </c>
      <c r="O143" s="164">
        <f>ROUND(E143*N143,5)</f>
        <v>0</v>
      </c>
      <c r="P143" s="164">
        <v>0</v>
      </c>
      <c r="Q143" s="164">
        <f>ROUND(E143*P143,5)</f>
        <v>0</v>
      </c>
      <c r="R143" s="164"/>
      <c r="S143" s="164"/>
      <c r="T143" s="165">
        <v>0.11</v>
      </c>
      <c r="U143" s="164">
        <f>ROUND(E143*T143,2)</f>
        <v>3.55</v>
      </c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 t="s">
        <v>129</v>
      </c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 x14ac:dyDescent="0.2">
      <c r="A144" s="155"/>
      <c r="B144" s="161"/>
      <c r="C144" s="197" t="s">
        <v>292</v>
      </c>
      <c r="D144" s="166"/>
      <c r="E144" s="171">
        <v>32.30639</v>
      </c>
      <c r="F144" s="174"/>
      <c r="G144" s="174"/>
      <c r="H144" s="174"/>
      <c r="I144" s="174"/>
      <c r="J144" s="174"/>
      <c r="K144" s="174"/>
      <c r="L144" s="174"/>
      <c r="M144" s="174"/>
      <c r="N144" s="164"/>
      <c r="O144" s="164"/>
      <c r="P144" s="164"/>
      <c r="Q144" s="164"/>
      <c r="R144" s="164"/>
      <c r="S144" s="164"/>
      <c r="T144" s="165"/>
      <c r="U144" s="164"/>
      <c r="V144" s="154"/>
      <c r="W144" s="154"/>
      <c r="X144" s="154"/>
      <c r="Y144" s="154"/>
      <c r="Z144" s="154"/>
      <c r="AA144" s="154"/>
      <c r="AB144" s="154"/>
      <c r="AC144" s="154"/>
      <c r="AD144" s="154"/>
      <c r="AE144" s="154" t="s">
        <v>131</v>
      </c>
      <c r="AF144" s="154">
        <v>0</v>
      </c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 x14ac:dyDescent="0.2">
      <c r="A145" s="155">
        <v>56</v>
      </c>
      <c r="B145" s="161" t="s">
        <v>295</v>
      </c>
      <c r="C145" s="196" t="s">
        <v>296</v>
      </c>
      <c r="D145" s="163" t="s">
        <v>152</v>
      </c>
      <c r="E145" s="170">
        <v>32.30639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15</v>
      </c>
      <c r="M145" s="174">
        <f>G145*(1+L145/100)</f>
        <v>0</v>
      </c>
      <c r="N145" s="164">
        <v>0</v>
      </c>
      <c r="O145" s="164">
        <f>ROUND(E145*N145,5)</f>
        <v>0</v>
      </c>
      <c r="P145" s="164">
        <v>0</v>
      </c>
      <c r="Q145" s="164">
        <f>ROUND(E145*P145,5)</f>
        <v>0</v>
      </c>
      <c r="R145" s="164"/>
      <c r="S145" s="164"/>
      <c r="T145" s="165">
        <v>0.1</v>
      </c>
      <c r="U145" s="164">
        <f>ROUND(E145*T145,2)</f>
        <v>3.23</v>
      </c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 t="s">
        <v>129</v>
      </c>
      <c r="AF145" s="154"/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55"/>
      <c r="B146" s="161"/>
      <c r="C146" s="197" t="s">
        <v>292</v>
      </c>
      <c r="D146" s="166"/>
      <c r="E146" s="171">
        <v>32.30639</v>
      </c>
      <c r="F146" s="174"/>
      <c r="G146" s="174"/>
      <c r="H146" s="174"/>
      <c r="I146" s="174"/>
      <c r="J146" s="174"/>
      <c r="K146" s="174"/>
      <c r="L146" s="174"/>
      <c r="M146" s="174"/>
      <c r="N146" s="164"/>
      <c r="O146" s="164"/>
      <c r="P146" s="164"/>
      <c r="Q146" s="164"/>
      <c r="R146" s="164"/>
      <c r="S146" s="164"/>
      <c r="T146" s="165"/>
      <c r="U146" s="164"/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 t="s">
        <v>131</v>
      </c>
      <c r="AF146" s="154">
        <v>0</v>
      </c>
      <c r="AG146" s="154"/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 x14ac:dyDescent="0.2">
      <c r="A147" s="155">
        <v>57</v>
      </c>
      <c r="B147" s="161" t="s">
        <v>297</v>
      </c>
      <c r="C147" s="196" t="s">
        <v>298</v>
      </c>
      <c r="D147" s="163" t="s">
        <v>152</v>
      </c>
      <c r="E147" s="170">
        <v>32.30639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15</v>
      </c>
      <c r="M147" s="174">
        <f>G147*(1+L147/100)</f>
        <v>0</v>
      </c>
      <c r="N147" s="164">
        <v>0</v>
      </c>
      <c r="O147" s="164">
        <f>ROUND(E147*N147,5)</f>
        <v>0</v>
      </c>
      <c r="P147" s="164">
        <v>0</v>
      </c>
      <c r="Q147" s="164">
        <f>ROUND(E147*P147,5)</f>
        <v>0</v>
      </c>
      <c r="R147" s="164"/>
      <c r="S147" s="164"/>
      <c r="T147" s="165">
        <v>0.49</v>
      </c>
      <c r="U147" s="164">
        <f>ROUND(E147*T147,2)</f>
        <v>15.83</v>
      </c>
      <c r="V147" s="154"/>
      <c r="W147" s="154"/>
      <c r="X147" s="154"/>
      <c r="Y147" s="154"/>
      <c r="Z147" s="154"/>
      <c r="AA147" s="154"/>
      <c r="AB147" s="154"/>
      <c r="AC147" s="154"/>
      <c r="AD147" s="154"/>
      <c r="AE147" s="154" t="s">
        <v>129</v>
      </c>
      <c r="AF147" s="154"/>
      <c r="AG147" s="154"/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outlineLevel="1" x14ac:dyDescent="0.2">
      <c r="A148" s="155"/>
      <c r="B148" s="161"/>
      <c r="C148" s="197" t="s">
        <v>292</v>
      </c>
      <c r="D148" s="166"/>
      <c r="E148" s="171">
        <v>32.30639</v>
      </c>
      <c r="F148" s="174"/>
      <c r="G148" s="174"/>
      <c r="H148" s="174"/>
      <c r="I148" s="174"/>
      <c r="J148" s="174"/>
      <c r="K148" s="174"/>
      <c r="L148" s="174"/>
      <c r="M148" s="174"/>
      <c r="N148" s="164"/>
      <c r="O148" s="164"/>
      <c r="P148" s="164"/>
      <c r="Q148" s="164"/>
      <c r="R148" s="164"/>
      <c r="S148" s="164"/>
      <c r="T148" s="165"/>
      <c r="U148" s="164"/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 t="s">
        <v>131</v>
      </c>
      <c r="AF148" s="154">
        <v>0</v>
      </c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outlineLevel="1" x14ac:dyDescent="0.2">
      <c r="A149" s="155">
        <v>58</v>
      </c>
      <c r="B149" s="161" t="s">
        <v>299</v>
      </c>
      <c r="C149" s="196" t="s">
        <v>300</v>
      </c>
      <c r="D149" s="163" t="s">
        <v>152</v>
      </c>
      <c r="E149" s="170">
        <v>193.83834000000002</v>
      </c>
      <c r="F149" s="173"/>
      <c r="G149" s="174">
        <f>ROUND(E149*F149,2)</f>
        <v>0</v>
      </c>
      <c r="H149" s="173"/>
      <c r="I149" s="174">
        <f>ROUND(E149*H149,2)</f>
        <v>0</v>
      </c>
      <c r="J149" s="173"/>
      <c r="K149" s="174">
        <f>ROUND(E149*J149,2)</f>
        <v>0</v>
      </c>
      <c r="L149" s="174">
        <v>15</v>
      </c>
      <c r="M149" s="174">
        <f>G149*(1+L149/100)</f>
        <v>0</v>
      </c>
      <c r="N149" s="164">
        <v>0</v>
      </c>
      <c r="O149" s="164">
        <f>ROUND(E149*N149,5)</f>
        <v>0</v>
      </c>
      <c r="P149" s="164">
        <v>0</v>
      </c>
      <c r="Q149" s="164">
        <f>ROUND(E149*P149,5)</f>
        <v>0</v>
      </c>
      <c r="R149" s="164"/>
      <c r="S149" s="164"/>
      <c r="T149" s="165">
        <v>0</v>
      </c>
      <c r="U149" s="164">
        <f>ROUND(E149*T149,2)</f>
        <v>0</v>
      </c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 t="s">
        <v>129</v>
      </c>
      <c r="AF149" s="154"/>
      <c r="AG149" s="154"/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 x14ac:dyDescent="0.2">
      <c r="A150" s="155"/>
      <c r="B150" s="161"/>
      <c r="C150" s="197" t="s">
        <v>301</v>
      </c>
      <c r="D150" s="166"/>
      <c r="E150" s="171">
        <v>193.83833999999999</v>
      </c>
      <c r="F150" s="174"/>
      <c r="G150" s="174"/>
      <c r="H150" s="174"/>
      <c r="I150" s="174"/>
      <c r="J150" s="174"/>
      <c r="K150" s="174"/>
      <c r="L150" s="174"/>
      <c r="M150" s="174"/>
      <c r="N150" s="164"/>
      <c r="O150" s="164"/>
      <c r="P150" s="164"/>
      <c r="Q150" s="164"/>
      <c r="R150" s="164"/>
      <c r="S150" s="164"/>
      <c r="T150" s="165"/>
      <c r="U150" s="164"/>
      <c r="V150" s="154"/>
      <c r="W150" s="154"/>
      <c r="X150" s="154"/>
      <c r="Y150" s="154"/>
      <c r="Z150" s="154"/>
      <c r="AA150" s="154"/>
      <c r="AB150" s="154"/>
      <c r="AC150" s="154"/>
      <c r="AD150" s="154"/>
      <c r="AE150" s="154" t="s">
        <v>131</v>
      </c>
      <c r="AF150" s="154">
        <v>0</v>
      </c>
      <c r="AG150" s="154"/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outlineLevel="1" x14ac:dyDescent="0.2">
      <c r="A151" s="155">
        <v>59</v>
      </c>
      <c r="B151" s="161" t="s">
        <v>302</v>
      </c>
      <c r="C151" s="196" t="s">
        <v>303</v>
      </c>
      <c r="D151" s="163" t="s">
        <v>152</v>
      </c>
      <c r="E151" s="170">
        <v>29.053409999999996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15</v>
      </c>
      <c r="M151" s="174">
        <f>G151*(1+L151/100)</f>
        <v>0</v>
      </c>
      <c r="N151" s="164">
        <v>0</v>
      </c>
      <c r="O151" s="164">
        <f>ROUND(E151*N151,5)</f>
        <v>0</v>
      </c>
      <c r="P151" s="164">
        <v>0</v>
      </c>
      <c r="Q151" s="164">
        <f>ROUND(E151*P151,5)</f>
        <v>0</v>
      </c>
      <c r="R151" s="164"/>
      <c r="S151" s="164"/>
      <c r="T151" s="165">
        <v>0</v>
      </c>
      <c r="U151" s="164">
        <f>ROUND(E151*T151,2)</f>
        <v>0</v>
      </c>
      <c r="V151" s="154"/>
      <c r="W151" s="154"/>
      <c r="X151" s="154"/>
      <c r="Y151" s="154"/>
      <c r="Z151" s="154"/>
      <c r="AA151" s="154"/>
      <c r="AB151" s="154"/>
      <c r="AC151" s="154"/>
      <c r="AD151" s="154"/>
      <c r="AE151" s="154" t="s">
        <v>129</v>
      </c>
      <c r="AF151" s="154"/>
      <c r="AG151" s="154"/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 x14ac:dyDescent="0.2">
      <c r="A152" s="155"/>
      <c r="B152" s="161"/>
      <c r="C152" s="197" t="s">
        <v>304</v>
      </c>
      <c r="D152" s="166"/>
      <c r="E152" s="171">
        <v>29.05341</v>
      </c>
      <c r="F152" s="174"/>
      <c r="G152" s="174"/>
      <c r="H152" s="174"/>
      <c r="I152" s="174"/>
      <c r="J152" s="174"/>
      <c r="K152" s="174"/>
      <c r="L152" s="174"/>
      <c r="M152" s="174"/>
      <c r="N152" s="164"/>
      <c r="O152" s="164"/>
      <c r="P152" s="164"/>
      <c r="Q152" s="164"/>
      <c r="R152" s="164"/>
      <c r="S152" s="164"/>
      <c r="T152" s="165"/>
      <c r="U152" s="164"/>
      <c r="V152" s="154"/>
      <c r="W152" s="154"/>
      <c r="X152" s="154"/>
      <c r="Y152" s="154"/>
      <c r="Z152" s="154"/>
      <c r="AA152" s="154"/>
      <c r="AB152" s="154"/>
      <c r="AC152" s="154"/>
      <c r="AD152" s="154"/>
      <c r="AE152" s="154" t="s">
        <v>131</v>
      </c>
      <c r="AF152" s="154">
        <v>0</v>
      </c>
      <c r="AG152" s="154"/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1" x14ac:dyDescent="0.2">
      <c r="A153" s="155">
        <v>60</v>
      </c>
      <c r="B153" s="161" t="s">
        <v>305</v>
      </c>
      <c r="C153" s="196" t="s">
        <v>306</v>
      </c>
      <c r="D153" s="163" t="s">
        <v>152</v>
      </c>
      <c r="E153" s="170">
        <v>1.5161799999999999</v>
      </c>
      <c r="F153" s="173"/>
      <c r="G153" s="174">
        <f>ROUND(E153*F153,2)</f>
        <v>0</v>
      </c>
      <c r="H153" s="173"/>
      <c r="I153" s="174">
        <f>ROUND(E153*H153,2)</f>
        <v>0</v>
      </c>
      <c r="J153" s="173"/>
      <c r="K153" s="174">
        <f>ROUND(E153*J153,2)</f>
        <v>0</v>
      </c>
      <c r="L153" s="174">
        <v>15</v>
      </c>
      <c r="M153" s="174">
        <f>G153*(1+L153/100)</f>
        <v>0</v>
      </c>
      <c r="N153" s="164">
        <v>0</v>
      </c>
      <c r="O153" s="164">
        <f>ROUND(E153*N153,5)</f>
        <v>0</v>
      </c>
      <c r="P153" s="164">
        <v>0</v>
      </c>
      <c r="Q153" s="164">
        <f>ROUND(E153*P153,5)</f>
        <v>0</v>
      </c>
      <c r="R153" s="164"/>
      <c r="S153" s="164"/>
      <c r="T153" s="165">
        <v>0</v>
      </c>
      <c r="U153" s="164">
        <f>ROUND(E153*T153,2)</f>
        <v>0</v>
      </c>
      <c r="V153" s="154"/>
      <c r="W153" s="154"/>
      <c r="X153" s="154"/>
      <c r="Y153" s="154"/>
      <c r="Z153" s="154"/>
      <c r="AA153" s="154"/>
      <c r="AB153" s="154"/>
      <c r="AC153" s="154"/>
      <c r="AD153" s="154"/>
      <c r="AE153" s="154" t="s">
        <v>129</v>
      </c>
      <c r="AF153" s="154"/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55"/>
      <c r="B154" s="161"/>
      <c r="C154" s="197" t="s">
        <v>307</v>
      </c>
      <c r="D154" s="166"/>
      <c r="E154" s="171">
        <v>1.5161800000000001</v>
      </c>
      <c r="F154" s="174"/>
      <c r="G154" s="174"/>
      <c r="H154" s="174"/>
      <c r="I154" s="174"/>
      <c r="J154" s="174"/>
      <c r="K154" s="174"/>
      <c r="L154" s="174"/>
      <c r="M154" s="174"/>
      <c r="N154" s="164"/>
      <c r="O154" s="164"/>
      <c r="P154" s="164"/>
      <c r="Q154" s="164"/>
      <c r="R154" s="164"/>
      <c r="S154" s="164"/>
      <c r="T154" s="165"/>
      <c r="U154" s="164"/>
      <c r="V154" s="154"/>
      <c r="W154" s="154"/>
      <c r="X154" s="154"/>
      <c r="Y154" s="154"/>
      <c r="Z154" s="154"/>
      <c r="AA154" s="154"/>
      <c r="AB154" s="154"/>
      <c r="AC154" s="154"/>
      <c r="AD154" s="154"/>
      <c r="AE154" s="154" t="s">
        <v>131</v>
      </c>
      <c r="AF154" s="154">
        <v>0</v>
      </c>
      <c r="AG154" s="154"/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">
      <c r="A155" s="155">
        <v>61</v>
      </c>
      <c r="B155" s="161" t="s">
        <v>308</v>
      </c>
      <c r="C155" s="196" t="s">
        <v>309</v>
      </c>
      <c r="D155" s="163" t="s">
        <v>152</v>
      </c>
      <c r="E155" s="170">
        <v>2.1000000000000001E-2</v>
      </c>
      <c r="F155" s="173"/>
      <c r="G155" s="174">
        <f>ROUND(E155*F155,2)</f>
        <v>0</v>
      </c>
      <c r="H155" s="173"/>
      <c r="I155" s="174">
        <f>ROUND(E155*H155,2)</f>
        <v>0</v>
      </c>
      <c r="J155" s="173"/>
      <c r="K155" s="174">
        <f>ROUND(E155*J155,2)</f>
        <v>0</v>
      </c>
      <c r="L155" s="174">
        <v>15</v>
      </c>
      <c r="M155" s="174">
        <f>G155*(1+L155/100)</f>
        <v>0</v>
      </c>
      <c r="N155" s="164">
        <v>0</v>
      </c>
      <c r="O155" s="164">
        <f>ROUND(E155*N155,5)</f>
        <v>0</v>
      </c>
      <c r="P155" s="164">
        <v>0</v>
      </c>
      <c r="Q155" s="164">
        <f>ROUND(E155*P155,5)</f>
        <v>0</v>
      </c>
      <c r="R155" s="164"/>
      <c r="S155" s="164"/>
      <c r="T155" s="165">
        <v>0</v>
      </c>
      <c r="U155" s="164">
        <f>ROUND(E155*T155,2)</f>
        <v>0</v>
      </c>
      <c r="V155" s="154"/>
      <c r="W155" s="154"/>
      <c r="X155" s="154"/>
      <c r="Y155" s="154"/>
      <c r="Z155" s="154"/>
      <c r="AA155" s="154"/>
      <c r="AB155" s="154"/>
      <c r="AC155" s="154"/>
      <c r="AD155" s="154"/>
      <c r="AE155" s="154" t="s">
        <v>129</v>
      </c>
      <c r="AF155" s="154"/>
      <c r="AG155" s="154"/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outlineLevel="1" x14ac:dyDescent="0.2">
      <c r="A156" s="155"/>
      <c r="B156" s="161"/>
      <c r="C156" s="197" t="s">
        <v>310</v>
      </c>
      <c r="D156" s="166"/>
      <c r="E156" s="171">
        <v>2.1000000000000001E-2</v>
      </c>
      <c r="F156" s="174"/>
      <c r="G156" s="174"/>
      <c r="H156" s="174"/>
      <c r="I156" s="174"/>
      <c r="J156" s="174"/>
      <c r="K156" s="174"/>
      <c r="L156" s="174"/>
      <c r="M156" s="174"/>
      <c r="N156" s="164"/>
      <c r="O156" s="164"/>
      <c r="P156" s="164"/>
      <c r="Q156" s="164"/>
      <c r="R156" s="164"/>
      <c r="S156" s="164"/>
      <c r="T156" s="165"/>
      <c r="U156" s="164"/>
      <c r="V156" s="154"/>
      <c r="W156" s="154"/>
      <c r="X156" s="154"/>
      <c r="Y156" s="154"/>
      <c r="Z156" s="154"/>
      <c r="AA156" s="154"/>
      <c r="AB156" s="154"/>
      <c r="AC156" s="154"/>
      <c r="AD156" s="154"/>
      <c r="AE156" s="154" t="s">
        <v>131</v>
      </c>
      <c r="AF156" s="154">
        <v>0</v>
      </c>
      <c r="AG156" s="154"/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x14ac:dyDescent="0.2">
      <c r="A157" s="156" t="s">
        <v>124</v>
      </c>
      <c r="B157" s="162" t="s">
        <v>77</v>
      </c>
      <c r="C157" s="198" t="s">
        <v>78</v>
      </c>
      <c r="D157" s="167"/>
      <c r="E157" s="172"/>
      <c r="F157" s="175"/>
      <c r="G157" s="175">
        <f>SUMIF(AE158:AE165,"&lt;&gt;NOR",G158:G165)</f>
        <v>0</v>
      </c>
      <c r="H157" s="175"/>
      <c r="I157" s="175">
        <f>SUM(I158:I165)</f>
        <v>0</v>
      </c>
      <c r="J157" s="175"/>
      <c r="K157" s="175">
        <f>SUM(K158:K165)</f>
        <v>0</v>
      </c>
      <c r="L157" s="175"/>
      <c r="M157" s="175">
        <f>SUM(M158:M165)</f>
        <v>0</v>
      </c>
      <c r="N157" s="168"/>
      <c r="O157" s="168">
        <f>SUM(O158:O165)</f>
        <v>0</v>
      </c>
      <c r="P157" s="168"/>
      <c r="Q157" s="168">
        <f>SUM(Q158:Q165)</f>
        <v>0</v>
      </c>
      <c r="R157" s="168"/>
      <c r="S157" s="168"/>
      <c r="T157" s="169"/>
      <c r="U157" s="168">
        <f>SUM(U158:U165)</f>
        <v>94.62</v>
      </c>
      <c r="AE157" t="s">
        <v>125</v>
      </c>
    </row>
    <row r="158" spans="1:60" ht="22.5" outlineLevel="1" x14ac:dyDescent="0.2">
      <c r="A158" s="155">
        <v>62</v>
      </c>
      <c r="B158" s="161" t="s">
        <v>311</v>
      </c>
      <c r="C158" s="196" t="s">
        <v>312</v>
      </c>
      <c r="D158" s="163" t="s">
        <v>152</v>
      </c>
      <c r="E158" s="170">
        <v>32.768647999999999</v>
      </c>
      <c r="F158" s="173"/>
      <c r="G158" s="174">
        <f>ROUND(E158*F158,2)</f>
        <v>0</v>
      </c>
      <c r="H158" s="173"/>
      <c r="I158" s="174">
        <f>ROUND(E158*H158,2)</f>
        <v>0</v>
      </c>
      <c r="J158" s="173"/>
      <c r="K158" s="174">
        <f>ROUND(E158*J158,2)</f>
        <v>0</v>
      </c>
      <c r="L158" s="174">
        <v>15</v>
      </c>
      <c r="M158" s="174">
        <f>G158*(1+L158/100)</f>
        <v>0</v>
      </c>
      <c r="N158" s="164">
        <v>0</v>
      </c>
      <c r="O158" s="164">
        <f>ROUND(E158*N158,5)</f>
        <v>0</v>
      </c>
      <c r="P158" s="164">
        <v>0</v>
      </c>
      <c r="Q158" s="164">
        <f>ROUND(E158*P158,5)</f>
        <v>0</v>
      </c>
      <c r="R158" s="164"/>
      <c r="S158" s="164"/>
      <c r="T158" s="165">
        <v>2.1</v>
      </c>
      <c r="U158" s="164">
        <f>ROUND(E158*T158,2)</f>
        <v>68.81</v>
      </c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 t="s">
        <v>129</v>
      </c>
      <c r="AF158" s="154"/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 x14ac:dyDescent="0.2">
      <c r="A159" s="155"/>
      <c r="B159" s="161"/>
      <c r="C159" s="197" t="s">
        <v>313</v>
      </c>
      <c r="D159" s="166"/>
      <c r="E159" s="171"/>
      <c r="F159" s="174"/>
      <c r="G159" s="174"/>
      <c r="H159" s="174"/>
      <c r="I159" s="174"/>
      <c r="J159" s="174"/>
      <c r="K159" s="174"/>
      <c r="L159" s="174"/>
      <c r="M159" s="174"/>
      <c r="N159" s="164"/>
      <c r="O159" s="164"/>
      <c r="P159" s="164"/>
      <c r="Q159" s="164"/>
      <c r="R159" s="164"/>
      <c r="S159" s="164"/>
      <c r="T159" s="165"/>
      <c r="U159" s="16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 t="s">
        <v>131</v>
      </c>
      <c r="AF159" s="154">
        <v>0</v>
      </c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 x14ac:dyDescent="0.2">
      <c r="A160" s="155"/>
      <c r="B160" s="161"/>
      <c r="C160" s="197" t="s">
        <v>314</v>
      </c>
      <c r="D160" s="166"/>
      <c r="E160" s="171">
        <v>32.528680000000001</v>
      </c>
      <c r="F160" s="174"/>
      <c r="G160" s="174"/>
      <c r="H160" s="174"/>
      <c r="I160" s="174"/>
      <c r="J160" s="174"/>
      <c r="K160" s="174"/>
      <c r="L160" s="174"/>
      <c r="M160" s="174"/>
      <c r="N160" s="164"/>
      <c r="O160" s="164"/>
      <c r="P160" s="164"/>
      <c r="Q160" s="164"/>
      <c r="R160" s="164"/>
      <c r="S160" s="164"/>
      <c r="T160" s="165"/>
      <c r="U160" s="16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 t="s">
        <v>131</v>
      </c>
      <c r="AF160" s="154">
        <v>0</v>
      </c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 x14ac:dyDescent="0.2">
      <c r="A161" s="155"/>
      <c r="B161" s="161"/>
      <c r="C161" s="197" t="s">
        <v>315</v>
      </c>
      <c r="D161" s="166"/>
      <c r="E161" s="171">
        <v>0.23996799999999999</v>
      </c>
      <c r="F161" s="174"/>
      <c r="G161" s="174"/>
      <c r="H161" s="174"/>
      <c r="I161" s="174"/>
      <c r="J161" s="174"/>
      <c r="K161" s="174"/>
      <c r="L161" s="174"/>
      <c r="M161" s="174"/>
      <c r="N161" s="164"/>
      <c r="O161" s="164"/>
      <c r="P161" s="164"/>
      <c r="Q161" s="164"/>
      <c r="R161" s="164"/>
      <c r="S161" s="164"/>
      <c r="T161" s="165"/>
      <c r="U161" s="16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 t="s">
        <v>131</v>
      </c>
      <c r="AF161" s="154">
        <v>0</v>
      </c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ht="22.5" outlineLevel="1" x14ac:dyDescent="0.2">
      <c r="A162" s="155">
        <v>63</v>
      </c>
      <c r="B162" s="161" t="s">
        <v>316</v>
      </c>
      <c r="C162" s="196" t="s">
        <v>317</v>
      </c>
      <c r="D162" s="163" t="s">
        <v>152</v>
      </c>
      <c r="E162" s="170">
        <v>8.1921619999999997</v>
      </c>
      <c r="F162" s="173"/>
      <c r="G162" s="174">
        <f>ROUND(E162*F162,2)</f>
        <v>0</v>
      </c>
      <c r="H162" s="173"/>
      <c r="I162" s="174">
        <f>ROUND(E162*H162,2)</f>
        <v>0</v>
      </c>
      <c r="J162" s="173"/>
      <c r="K162" s="174">
        <f>ROUND(E162*J162,2)</f>
        <v>0</v>
      </c>
      <c r="L162" s="174">
        <v>15</v>
      </c>
      <c r="M162" s="174">
        <f>G162*(1+L162/100)</f>
        <v>0</v>
      </c>
      <c r="N162" s="164">
        <v>0</v>
      </c>
      <c r="O162" s="164">
        <f>ROUND(E162*N162,5)</f>
        <v>0</v>
      </c>
      <c r="P162" s="164">
        <v>0</v>
      </c>
      <c r="Q162" s="164">
        <f>ROUND(E162*P162,5)</f>
        <v>0</v>
      </c>
      <c r="R162" s="164"/>
      <c r="S162" s="164"/>
      <c r="T162" s="165">
        <v>3.15</v>
      </c>
      <c r="U162" s="164">
        <f>ROUND(E162*T162,2)</f>
        <v>25.81</v>
      </c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 t="s">
        <v>129</v>
      </c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 x14ac:dyDescent="0.2">
      <c r="A163" s="155"/>
      <c r="B163" s="161"/>
      <c r="C163" s="197" t="s">
        <v>313</v>
      </c>
      <c r="D163" s="166"/>
      <c r="E163" s="171"/>
      <c r="F163" s="174"/>
      <c r="G163" s="174"/>
      <c r="H163" s="174"/>
      <c r="I163" s="174"/>
      <c r="J163" s="174"/>
      <c r="K163" s="174"/>
      <c r="L163" s="174"/>
      <c r="M163" s="174"/>
      <c r="N163" s="164"/>
      <c r="O163" s="164"/>
      <c r="P163" s="164"/>
      <c r="Q163" s="164"/>
      <c r="R163" s="164"/>
      <c r="S163" s="164"/>
      <c r="T163" s="165"/>
      <c r="U163" s="16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 t="s">
        <v>131</v>
      </c>
      <c r="AF163" s="154">
        <v>0</v>
      </c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 x14ac:dyDescent="0.2">
      <c r="A164" s="155"/>
      <c r="B164" s="161"/>
      <c r="C164" s="197" t="s">
        <v>318</v>
      </c>
      <c r="D164" s="166"/>
      <c r="E164" s="171">
        <v>8.1321700000000003</v>
      </c>
      <c r="F164" s="174"/>
      <c r="G164" s="174"/>
      <c r="H164" s="174"/>
      <c r="I164" s="174"/>
      <c r="J164" s="174"/>
      <c r="K164" s="174"/>
      <c r="L164" s="174"/>
      <c r="M164" s="174"/>
      <c r="N164" s="164"/>
      <c r="O164" s="164"/>
      <c r="P164" s="164"/>
      <c r="Q164" s="164"/>
      <c r="R164" s="164"/>
      <c r="S164" s="164"/>
      <c r="T164" s="165"/>
      <c r="U164" s="16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 t="s">
        <v>131</v>
      </c>
      <c r="AF164" s="154">
        <v>0</v>
      </c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outlineLevel="1" x14ac:dyDescent="0.2">
      <c r="A165" s="155"/>
      <c r="B165" s="161"/>
      <c r="C165" s="197" t="s">
        <v>319</v>
      </c>
      <c r="D165" s="166"/>
      <c r="E165" s="171">
        <v>5.9991999999999997E-2</v>
      </c>
      <c r="F165" s="174"/>
      <c r="G165" s="174"/>
      <c r="H165" s="174"/>
      <c r="I165" s="174"/>
      <c r="J165" s="174"/>
      <c r="K165" s="174"/>
      <c r="L165" s="174"/>
      <c r="M165" s="174"/>
      <c r="N165" s="164"/>
      <c r="O165" s="164"/>
      <c r="P165" s="164"/>
      <c r="Q165" s="164"/>
      <c r="R165" s="164"/>
      <c r="S165" s="164"/>
      <c r="T165" s="165"/>
      <c r="U165" s="16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 t="s">
        <v>131</v>
      </c>
      <c r="AF165" s="154">
        <v>0</v>
      </c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x14ac:dyDescent="0.2">
      <c r="A166" s="156" t="s">
        <v>124</v>
      </c>
      <c r="B166" s="162" t="s">
        <v>79</v>
      </c>
      <c r="C166" s="198" t="s">
        <v>80</v>
      </c>
      <c r="D166" s="167"/>
      <c r="E166" s="172"/>
      <c r="F166" s="175"/>
      <c r="G166" s="175">
        <f>SUMIF(AE167:AE173,"&lt;&gt;NOR",G167:G173)</f>
        <v>0</v>
      </c>
      <c r="H166" s="175"/>
      <c r="I166" s="175">
        <f>SUM(I167:I173)</f>
        <v>0</v>
      </c>
      <c r="J166" s="175"/>
      <c r="K166" s="175">
        <f>SUM(K167:K173)</f>
        <v>0</v>
      </c>
      <c r="L166" s="175"/>
      <c r="M166" s="175">
        <f>SUM(M167:M173)</f>
        <v>0</v>
      </c>
      <c r="N166" s="168"/>
      <c r="O166" s="168">
        <f>SUM(O167:O173)</f>
        <v>0.24398</v>
      </c>
      <c r="P166" s="168"/>
      <c r="Q166" s="168">
        <f>SUM(Q167:Q173)</f>
        <v>0</v>
      </c>
      <c r="R166" s="168"/>
      <c r="S166" s="168"/>
      <c r="T166" s="169"/>
      <c r="U166" s="168">
        <f>SUM(U167:U173)</f>
        <v>22.55</v>
      </c>
      <c r="AE166" t="s">
        <v>125</v>
      </c>
    </row>
    <row r="167" spans="1:60" ht="22.5" outlineLevel="1" x14ac:dyDescent="0.2">
      <c r="A167" s="155">
        <v>64</v>
      </c>
      <c r="B167" s="161" t="s">
        <v>320</v>
      </c>
      <c r="C167" s="196" t="s">
        <v>321</v>
      </c>
      <c r="D167" s="163" t="s">
        <v>162</v>
      </c>
      <c r="E167" s="170">
        <v>45.540000000000006</v>
      </c>
      <c r="F167" s="173"/>
      <c r="G167" s="174">
        <f>ROUND(E167*F167,2)</f>
        <v>0</v>
      </c>
      <c r="H167" s="173"/>
      <c r="I167" s="174">
        <f>ROUND(E167*H167,2)</f>
        <v>0</v>
      </c>
      <c r="J167" s="173"/>
      <c r="K167" s="174">
        <f>ROUND(E167*J167,2)</f>
        <v>0</v>
      </c>
      <c r="L167" s="174">
        <v>15</v>
      </c>
      <c r="M167" s="174">
        <f>G167*(1+L167/100)</f>
        <v>0</v>
      </c>
      <c r="N167" s="164">
        <v>2.9999999999999997E-4</v>
      </c>
      <c r="O167" s="164">
        <f>ROUND(E167*N167,5)</f>
        <v>1.366E-2</v>
      </c>
      <c r="P167" s="164">
        <v>0</v>
      </c>
      <c r="Q167" s="164">
        <f>ROUND(E167*P167,5)</f>
        <v>0</v>
      </c>
      <c r="R167" s="164"/>
      <c r="S167" s="164"/>
      <c r="T167" s="165">
        <v>0.03</v>
      </c>
      <c r="U167" s="164">
        <f>ROUND(E167*T167,2)</f>
        <v>1.37</v>
      </c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 t="s">
        <v>129</v>
      </c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</row>
    <row r="168" spans="1:60" ht="33.75" outlineLevel="1" x14ac:dyDescent="0.2">
      <c r="A168" s="155"/>
      <c r="B168" s="161"/>
      <c r="C168" s="197" t="s">
        <v>322</v>
      </c>
      <c r="D168" s="166"/>
      <c r="E168" s="171">
        <v>45.54</v>
      </c>
      <c r="F168" s="174"/>
      <c r="G168" s="174"/>
      <c r="H168" s="174"/>
      <c r="I168" s="174"/>
      <c r="J168" s="174"/>
      <c r="K168" s="174"/>
      <c r="L168" s="174"/>
      <c r="M168" s="174"/>
      <c r="N168" s="164"/>
      <c r="O168" s="164"/>
      <c r="P168" s="164"/>
      <c r="Q168" s="164"/>
      <c r="R168" s="164"/>
      <c r="S168" s="164"/>
      <c r="T168" s="165"/>
      <c r="U168" s="16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 t="s">
        <v>131</v>
      </c>
      <c r="AF168" s="154">
        <v>0</v>
      </c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ht="22.5" outlineLevel="1" x14ac:dyDescent="0.2">
      <c r="A169" s="155">
        <v>65</v>
      </c>
      <c r="B169" s="161" t="s">
        <v>323</v>
      </c>
      <c r="C169" s="196" t="s">
        <v>324</v>
      </c>
      <c r="D169" s="163" t="s">
        <v>162</v>
      </c>
      <c r="E169" s="170">
        <v>45.540000000000006</v>
      </c>
      <c r="F169" s="173"/>
      <c r="G169" s="174">
        <f>ROUND(E169*F169,2)</f>
        <v>0</v>
      </c>
      <c r="H169" s="173"/>
      <c r="I169" s="174">
        <f>ROUND(E169*H169,2)</f>
        <v>0</v>
      </c>
      <c r="J169" s="173"/>
      <c r="K169" s="174">
        <f>ROUND(E169*J169,2)</f>
        <v>0</v>
      </c>
      <c r="L169" s="174">
        <v>15</v>
      </c>
      <c r="M169" s="174">
        <f>G169*(1+L169/100)</f>
        <v>0</v>
      </c>
      <c r="N169" s="164">
        <v>5.0099999999999997E-3</v>
      </c>
      <c r="O169" s="164">
        <f>ROUND(E169*N169,5)</f>
        <v>0.22816</v>
      </c>
      <c r="P169" s="164">
        <v>0</v>
      </c>
      <c r="Q169" s="164">
        <f>ROUND(E169*P169,5)</f>
        <v>0</v>
      </c>
      <c r="R169" s="164"/>
      <c r="S169" s="164"/>
      <c r="T169" s="165">
        <v>0.23</v>
      </c>
      <c r="U169" s="164">
        <f>ROUND(E169*T169,2)</f>
        <v>10.47</v>
      </c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 t="s">
        <v>129</v>
      </c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</row>
    <row r="170" spans="1:60" ht="33.75" outlineLevel="1" x14ac:dyDescent="0.2">
      <c r="A170" s="155"/>
      <c r="B170" s="161"/>
      <c r="C170" s="197" t="s">
        <v>322</v>
      </c>
      <c r="D170" s="166"/>
      <c r="E170" s="171">
        <v>45.54</v>
      </c>
      <c r="F170" s="174"/>
      <c r="G170" s="174"/>
      <c r="H170" s="174"/>
      <c r="I170" s="174"/>
      <c r="J170" s="174"/>
      <c r="K170" s="174"/>
      <c r="L170" s="174"/>
      <c r="M170" s="174"/>
      <c r="N170" s="164"/>
      <c r="O170" s="164"/>
      <c r="P170" s="164"/>
      <c r="Q170" s="164"/>
      <c r="R170" s="164"/>
      <c r="S170" s="164"/>
      <c r="T170" s="165"/>
      <c r="U170" s="164"/>
      <c r="V170" s="154"/>
      <c r="W170" s="154"/>
      <c r="X170" s="154"/>
      <c r="Y170" s="154"/>
      <c r="Z170" s="154"/>
      <c r="AA170" s="154"/>
      <c r="AB170" s="154"/>
      <c r="AC170" s="154"/>
      <c r="AD170" s="154"/>
      <c r="AE170" s="154" t="s">
        <v>131</v>
      </c>
      <c r="AF170" s="154">
        <v>0</v>
      </c>
      <c r="AG170" s="154"/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</row>
    <row r="171" spans="1:60" outlineLevel="1" x14ac:dyDescent="0.2">
      <c r="A171" s="155">
        <v>66</v>
      </c>
      <c r="B171" s="161" t="s">
        <v>325</v>
      </c>
      <c r="C171" s="196" t="s">
        <v>326</v>
      </c>
      <c r="D171" s="163" t="s">
        <v>156</v>
      </c>
      <c r="E171" s="170">
        <v>12</v>
      </c>
      <c r="F171" s="173"/>
      <c r="G171" s="174">
        <f>ROUND(E171*F171,2)</f>
        <v>0</v>
      </c>
      <c r="H171" s="173"/>
      <c r="I171" s="174">
        <f>ROUND(E171*H171,2)</f>
        <v>0</v>
      </c>
      <c r="J171" s="173"/>
      <c r="K171" s="174">
        <f>ROUND(E171*J171,2)</f>
        <v>0</v>
      </c>
      <c r="L171" s="174">
        <v>15</v>
      </c>
      <c r="M171" s="174">
        <f>G171*(1+L171/100)</f>
        <v>0</v>
      </c>
      <c r="N171" s="164">
        <v>1.8000000000000001E-4</v>
      </c>
      <c r="O171" s="164">
        <f>ROUND(E171*N171,5)</f>
        <v>2.16E-3</v>
      </c>
      <c r="P171" s="164">
        <v>0</v>
      </c>
      <c r="Q171" s="164">
        <f>ROUND(E171*P171,5)</f>
        <v>0</v>
      </c>
      <c r="R171" s="164"/>
      <c r="S171" s="164"/>
      <c r="T171" s="165">
        <v>0.86</v>
      </c>
      <c r="U171" s="164">
        <f>ROUND(E171*T171,2)</f>
        <v>10.32</v>
      </c>
      <c r="V171" s="154"/>
      <c r="W171" s="154"/>
      <c r="X171" s="154"/>
      <c r="Y171" s="154"/>
      <c r="Z171" s="154"/>
      <c r="AA171" s="154"/>
      <c r="AB171" s="154"/>
      <c r="AC171" s="154"/>
      <c r="AD171" s="154"/>
      <c r="AE171" s="154" t="s">
        <v>129</v>
      </c>
      <c r="AF171" s="154"/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outlineLevel="1" x14ac:dyDescent="0.2">
      <c r="A172" s="155"/>
      <c r="B172" s="161"/>
      <c r="C172" s="197" t="s">
        <v>327</v>
      </c>
      <c r="D172" s="166"/>
      <c r="E172" s="171">
        <v>12</v>
      </c>
      <c r="F172" s="174"/>
      <c r="G172" s="174"/>
      <c r="H172" s="174"/>
      <c r="I172" s="174"/>
      <c r="J172" s="174"/>
      <c r="K172" s="174"/>
      <c r="L172" s="174"/>
      <c r="M172" s="174"/>
      <c r="N172" s="164"/>
      <c r="O172" s="164"/>
      <c r="P172" s="164"/>
      <c r="Q172" s="164"/>
      <c r="R172" s="164"/>
      <c r="S172" s="164"/>
      <c r="T172" s="165"/>
      <c r="U172" s="164"/>
      <c r="V172" s="154"/>
      <c r="W172" s="154"/>
      <c r="X172" s="154"/>
      <c r="Y172" s="154"/>
      <c r="Z172" s="154"/>
      <c r="AA172" s="154"/>
      <c r="AB172" s="154"/>
      <c r="AC172" s="154"/>
      <c r="AD172" s="154"/>
      <c r="AE172" s="154" t="s">
        <v>131</v>
      </c>
      <c r="AF172" s="154">
        <v>0</v>
      </c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</row>
    <row r="173" spans="1:60" outlineLevel="1" x14ac:dyDescent="0.2">
      <c r="A173" s="155">
        <v>67</v>
      </c>
      <c r="B173" s="161" t="s">
        <v>328</v>
      </c>
      <c r="C173" s="196" t="s">
        <v>329</v>
      </c>
      <c r="D173" s="163" t="s">
        <v>152</v>
      </c>
      <c r="E173" s="170">
        <v>0.24398</v>
      </c>
      <c r="F173" s="173"/>
      <c r="G173" s="174">
        <f>ROUND(E173*F173,2)</f>
        <v>0</v>
      </c>
      <c r="H173" s="173"/>
      <c r="I173" s="174">
        <f>ROUND(E173*H173,2)</f>
        <v>0</v>
      </c>
      <c r="J173" s="173"/>
      <c r="K173" s="174">
        <f>ROUND(E173*J173,2)</f>
        <v>0</v>
      </c>
      <c r="L173" s="174">
        <v>15</v>
      </c>
      <c r="M173" s="174">
        <f>G173*(1+L173/100)</f>
        <v>0</v>
      </c>
      <c r="N173" s="164">
        <v>0</v>
      </c>
      <c r="O173" s="164">
        <f>ROUND(E173*N173,5)</f>
        <v>0</v>
      </c>
      <c r="P173" s="164">
        <v>0</v>
      </c>
      <c r="Q173" s="164">
        <f>ROUND(E173*P173,5)</f>
        <v>0</v>
      </c>
      <c r="R173" s="164"/>
      <c r="S173" s="164"/>
      <c r="T173" s="165">
        <v>1.6</v>
      </c>
      <c r="U173" s="164">
        <f>ROUND(E173*T173,2)</f>
        <v>0.39</v>
      </c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 t="s">
        <v>129</v>
      </c>
      <c r="AF173" s="154"/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</row>
    <row r="174" spans="1:60" x14ac:dyDescent="0.2">
      <c r="A174" s="156" t="s">
        <v>124</v>
      </c>
      <c r="B174" s="162" t="s">
        <v>81</v>
      </c>
      <c r="C174" s="198" t="s">
        <v>82</v>
      </c>
      <c r="D174" s="167"/>
      <c r="E174" s="172"/>
      <c r="F174" s="175"/>
      <c r="G174" s="175">
        <f>SUMIF(AE175:AE205,"&lt;&gt;NOR",G175:G205)</f>
        <v>0</v>
      </c>
      <c r="H174" s="175"/>
      <c r="I174" s="175">
        <f>SUM(I175:I205)</f>
        <v>0</v>
      </c>
      <c r="J174" s="175"/>
      <c r="K174" s="175">
        <f>SUM(K175:K205)</f>
        <v>0</v>
      </c>
      <c r="L174" s="175"/>
      <c r="M174" s="175">
        <f>SUM(M175:M205)</f>
        <v>0</v>
      </c>
      <c r="N174" s="168"/>
      <c r="O174" s="168">
        <f>SUM(O175:O205)</f>
        <v>0.47900999999999994</v>
      </c>
      <c r="P174" s="168"/>
      <c r="Q174" s="168">
        <f>SUM(Q175:Q205)</f>
        <v>0</v>
      </c>
      <c r="R174" s="168"/>
      <c r="S174" s="168"/>
      <c r="T174" s="169"/>
      <c r="U174" s="168">
        <f>SUM(U175:U205)</f>
        <v>172.76</v>
      </c>
      <c r="AE174" t="s">
        <v>125</v>
      </c>
    </row>
    <row r="175" spans="1:60" ht="22.5" outlineLevel="1" x14ac:dyDescent="0.2">
      <c r="A175" s="155">
        <v>68</v>
      </c>
      <c r="B175" s="161" t="s">
        <v>330</v>
      </c>
      <c r="C175" s="196" t="s">
        <v>331</v>
      </c>
      <c r="D175" s="163" t="s">
        <v>156</v>
      </c>
      <c r="E175" s="170">
        <v>7</v>
      </c>
      <c r="F175" s="173"/>
      <c r="G175" s="174">
        <f>ROUND(E175*F175,2)</f>
        <v>0</v>
      </c>
      <c r="H175" s="173"/>
      <c r="I175" s="174">
        <f>ROUND(E175*H175,2)</f>
        <v>0</v>
      </c>
      <c r="J175" s="173"/>
      <c r="K175" s="174">
        <f>ROUND(E175*J175,2)</f>
        <v>0</v>
      </c>
      <c r="L175" s="174">
        <v>15</v>
      </c>
      <c r="M175" s="174">
        <f>G175*(1+L175/100)</f>
        <v>0</v>
      </c>
      <c r="N175" s="164">
        <v>0</v>
      </c>
      <c r="O175" s="164">
        <f>ROUND(E175*N175,5)</f>
        <v>0</v>
      </c>
      <c r="P175" s="164">
        <v>0</v>
      </c>
      <c r="Q175" s="164">
        <f>ROUND(E175*P175,5)</f>
        <v>0</v>
      </c>
      <c r="R175" s="164"/>
      <c r="S175" s="164"/>
      <c r="T175" s="165">
        <v>0</v>
      </c>
      <c r="U175" s="164">
        <f>ROUND(E175*T175,2)</f>
        <v>0</v>
      </c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 t="s">
        <v>129</v>
      </c>
      <c r="AF175" s="154"/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outlineLevel="1" x14ac:dyDescent="0.2">
      <c r="A176" s="155"/>
      <c r="B176" s="161"/>
      <c r="C176" s="197" t="s">
        <v>332</v>
      </c>
      <c r="D176" s="166"/>
      <c r="E176" s="171">
        <v>7</v>
      </c>
      <c r="F176" s="174"/>
      <c r="G176" s="174"/>
      <c r="H176" s="174"/>
      <c r="I176" s="174"/>
      <c r="J176" s="174"/>
      <c r="K176" s="174"/>
      <c r="L176" s="174"/>
      <c r="M176" s="174"/>
      <c r="N176" s="164"/>
      <c r="O176" s="164"/>
      <c r="P176" s="164"/>
      <c r="Q176" s="164"/>
      <c r="R176" s="164"/>
      <c r="S176" s="164"/>
      <c r="T176" s="165"/>
      <c r="U176" s="164"/>
      <c r="V176" s="154"/>
      <c r="W176" s="154"/>
      <c r="X176" s="154"/>
      <c r="Y176" s="154"/>
      <c r="Z176" s="154"/>
      <c r="AA176" s="154"/>
      <c r="AB176" s="154"/>
      <c r="AC176" s="154"/>
      <c r="AD176" s="154"/>
      <c r="AE176" s="154" t="s">
        <v>131</v>
      </c>
      <c r="AF176" s="154">
        <v>0</v>
      </c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outlineLevel="1" x14ac:dyDescent="0.2">
      <c r="A177" s="155">
        <v>69</v>
      </c>
      <c r="B177" s="161" t="s">
        <v>333</v>
      </c>
      <c r="C177" s="196" t="s">
        <v>334</v>
      </c>
      <c r="D177" s="163" t="s">
        <v>156</v>
      </c>
      <c r="E177" s="170">
        <v>9</v>
      </c>
      <c r="F177" s="173"/>
      <c r="G177" s="174">
        <f>ROUND(E177*F177,2)</f>
        <v>0</v>
      </c>
      <c r="H177" s="173"/>
      <c r="I177" s="174">
        <f>ROUND(E177*H177,2)</f>
        <v>0</v>
      </c>
      <c r="J177" s="173"/>
      <c r="K177" s="174">
        <f>ROUND(E177*J177,2)</f>
        <v>0</v>
      </c>
      <c r="L177" s="174">
        <v>15</v>
      </c>
      <c r="M177" s="174">
        <f>G177*(1+L177/100)</f>
        <v>0</v>
      </c>
      <c r="N177" s="164">
        <v>0</v>
      </c>
      <c r="O177" s="164">
        <f>ROUND(E177*N177,5)</f>
        <v>0</v>
      </c>
      <c r="P177" s="164">
        <v>0</v>
      </c>
      <c r="Q177" s="164">
        <f>ROUND(E177*P177,5)</f>
        <v>0</v>
      </c>
      <c r="R177" s="164"/>
      <c r="S177" s="164"/>
      <c r="T177" s="165">
        <v>0.25900000000000001</v>
      </c>
      <c r="U177" s="164">
        <f>ROUND(E177*T177,2)</f>
        <v>2.33</v>
      </c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 t="s">
        <v>129</v>
      </c>
      <c r="AF177" s="154"/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outlineLevel="1" x14ac:dyDescent="0.2">
      <c r="A178" s="155"/>
      <c r="B178" s="161"/>
      <c r="C178" s="197" t="s">
        <v>335</v>
      </c>
      <c r="D178" s="166"/>
      <c r="E178" s="171">
        <v>9</v>
      </c>
      <c r="F178" s="174"/>
      <c r="G178" s="174"/>
      <c r="H178" s="174"/>
      <c r="I178" s="174"/>
      <c r="J178" s="174"/>
      <c r="K178" s="174"/>
      <c r="L178" s="174"/>
      <c r="M178" s="174"/>
      <c r="N178" s="164"/>
      <c r="O178" s="164"/>
      <c r="P178" s="164"/>
      <c r="Q178" s="164"/>
      <c r="R178" s="164"/>
      <c r="S178" s="164"/>
      <c r="T178" s="165"/>
      <c r="U178" s="16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 t="s">
        <v>131</v>
      </c>
      <c r="AF178" s="154">
        <v>0</v>
      </c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</row>
    <row r="179" spans="1:60" outlineLevel="1" x14ac:dyDescent="0.2">
      <c r="A179" s="155">
        <v>70</v>
      </c>
      <c r="B179" s="161" t="s">
        <v>336</v>
      </c>
      <c r="C179" s="196" t="s">
        <v>337</v>
      </c>
      <c r="D179" s="163" t="s">
        <v>187</v>
      </c>
      <c r="E179" s="170">
        <v>10</v>
      </c>
      <c r="F179" s="173"/>
      <c r="G179" s="174">
        <f>ROUND(E179*F179,2)</f>
        <v>0</v>
      </c>
      <c r="H179" s="173"/>
      <c r="I179" s="174">
        <f>ROUND(E179*H179,2)</f>
        <v>0</v>
      </c>
      <c r="J179" s="173"/>
      <c r="K179" s="174">
        <f>ROUND(E179*J179,2)</f>
        <v>0</v>
      </c>
      <c r="L179" s="174">
        <v>15</v>
      </c>
      <c r="M179" s="174">
        <f>G179*(1+L179/100)</f>
        <v>0</v>
      </c>
      <c r="N179" s="164">
        <v>4.6999999999999999E-4</v>
      </c>
      <c r="O179" s="164">
        <f>ROUND(E179*N179,5)</f>
        <v>4.7000000000000002E-3</v>
      </c>
      <c r="P179" s="164">
        <v>0</v>
      </c>
      <c r="Q179" s="164">
        <f>ROUND(E179*P179,5)</f>
        <v>0</v>
      </c>
      <c r="R179" s="164"/>
      <c r="S179" s="164"/>
      <c r="T179" s="165">
        <v>0.35899999999999999</v>
      </c>
      <c r="U179" s="164">
        <f>ROUND(E179*T179,2)</f>
        <v>3.59</v>
      </c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 t="s">
        <v>129</v>
      </c>
      <c r="AF179" s="154"/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outlineLevel="1" x14ac:dyDescent="0.2">
      <c r="A180" s="155"/>
      <c r="B180" s="161"/>
      <c r="C180" s="197" t="s">
        <v>280</v>
      </c>
      <c r="D180" s="166"/>
      <c r="E180" s="171">
        <v>10</v>
      </c>
      <c r="F180" s="174"/>
      <c r="G180" s="174"/>
      <c r="H180" s="174"/>
      <c r="I180" s="174"/>
      <c r="J180" s="174"/>
      <c r="K180" s="174"/>
      <c r="L180" s="174"/>
      <c r="M180" s="174"/>
      <c r="N180" s="164"/>
      <c r="O180" s="164"/>
      <c r="P180" s="164"/>
      <c r="Q180" s="164"/>
      <c r="R180" s="164"/>
      <c r="S180" s="164"/>
      <c r="T180" s="165"/>
      <c r="U180" s="164"/>
      <c r="V180" s="154"/>
      <c r="W180" s="154"/>
      <c r="X180" s="154"/>
      <c r="Y180" s="154"/>
      <c r="Z180" s="154"/>
      <c r="AA180" s="154"/>
      <c r="AB180" s="154"/>
      <c r="AC180" s="154"/>
      <c r="AD180" s="154"/>
      <c r="AE180" s="154" t="s">
        <v>131</v>
      </c>
      <c r="AF180" s="154">
        <v>0</v>
      </c>
      <c r="AG180" s="154"/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outlineLevel="1" x14ac:dyDescent="0.2">
      <c r="A181" s="155">
        <v>71</v>
      </c>
      <c r="B181" s="161" t="s">
        <v>338</v>
      </c>
      <c r="C181" s="196" t="s">
        <v>339</v>
      </c>
      <c r="D181" s="163" t="s">
        <v>187</v>
      </c>
      <c r="E181" s="170">
        <v>25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15</v>
      </c>
      <c r="M181" s="174">
        <f>G181*(1+L181/100)</f>
        <v>0</v>
      </c>
      <c r="N181" s="164">
        <v>6.9999999999999999E-4</v>
      </c>
      <c r="O181" s="164">
        <f>ROUND(E181*N181,5)</f>
        <v>1.7500000000000002E-2</v>
      </c>
      <c r="P181" s="164">
        <v>0</v>
      </c>
      <c r="Q181" s="164">
        <f>ROUND(E181*P181,5)</f>
        <v>0</v>
      </c>
      <c r="R181" s="164"/>
      <c r="S181" s="164"/>
      <c r="T181" s="165">
        <v>0.45200000000000001</v>
      </c>
      <c r="U181" s="164">
        <f>ROUND(E181*T181,2)</f>
        <v>11.3</v>
      </c>
      <c r="V181" s="154"/>
      <c r="W181" s="154"/>
      <c r="X181" s="154"/>
      <c r="Y181" s="154"/>
      <c r="Z181" s="154"/>
      <c r="AA181" s="154"/>
      <c r="AB181" s="154"/>
      <c r="AC181" s="154"/>
      <c r="AD181" s="154"/>
      <c r="AE181" s="154" t="s">
        <v>129</v>
      </c>
      <c r="AF181" s="154"/>
      <c r="AG181" s="154"/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outlineLevel="1" x14ac:dyDescent="0.2">
      <c r="A182" s="155"/>
      <c r="B182" s="161"/>
      <c r="C182" s="197" t="s">
        <v>196</v>
      </c>
      <c r="D182" s="166"/>
      <c r="E182" s="171">
        <v>25</v>
      </c>
      <c r="F182" s="174"/>
      <c r="G182" s="174"/>
      <c r="H182" s="174"/>
      <c r="I182" s="174"/>
      <c r="J182" s="174"/>
      <c r="K182" s="174"/>
      <c r="L182" s="174"/>
      <c r="M182" s="174"/>
      <c r="N182" s="164"/>
      <c r="O182" s="164"/>
      <c r="P182" s="164"/>
      <c r="Q182" s="164"/>
      <c r="R182" s="164"/>
      <c r="S182" s="164"/>
      <c r="T182" s="165"/>
      <c r="U182" s="164"/>
      <c r="V182" s="154"/>
      <c r="W182" s="154"/>
      <c r="X182" s="154"/>
      <c r="Y182" s="154"/>
      <c r="Z182" s="154"/>
      <c r="AA182" s="154"/>
      <c r="AB182" s="154"/>
      <c r="AC182" s="154"/>
      <c r="AD182" s="154"/>
      <c r="AE182" s="154" t="s">
        <v>131</v>
      </c>
      <c r="AF182" s="154">
        <v>0</v>
      </c>
      <c r="AG182" s="154"/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</row>
    <row r="183" spans="1:60" outlineLevel="1" x14ac:dyDescent="0.2">
      <c r="A183" s="155">
        <v>72</v>
      </c>
      <c r="B183" s="161" t="s">
        <v>340</v>
      </c>
      <c r="C183" s="196" t="s">
        <v>341</v>
      </c>
      <c r="D183" s="163" t="s">
        <v>187</v>
      </c>
      <c r="E183" s="170">
        <v>90</v>
      </c>
      <c r="F183" s="173"/>
      <c r="G183" s="174">
        <f>ROUND(E183*F183,2)</f>
        <v>0</v>
      </c>
      <c r="H183" s="173"/>
      <c r="I183" s="174">
        <f>ROUND(E183*H183,2)</f>
        <v>0</v>
      </c>
      <c r="J183" s="173"/>
      <c r="K183" s="174">
        <f>ROUND(E183*J183,2)</f>
        <v>0</v>
      </c>
      <c r="L183" s="174">
        <v>15</v>
      </c>
      <c r="M183" s="174">
        <f>G183*(1+L183/100)</f>
        <v>0</v>
      </c>
      <c r="N183" s="164">
        <v>1.31E-3</v>
      </c>
      <c r="O183" s="164">
        <f>ROUND(E183*N183,5)</f>
        <v>0.1179</v>
      </c>
      <c r="P183" s="164">
        <v>0</v>
      </c>
      <c r="Q183" s="164">
        <f>ROUND(E183*P183,5)</f>
        <v>0</v>
      </c>
      <c r="R183" s="164"/>
      <c r="S183" s="164"/>
      <c r="T183" s="165">
        <v>0.79700000000000004</v>
      </c>
      <c r="U183" s="164">
        <f>ROUND(E183*T183,2)</f>
        <v>71.73</v>
      </c>
      <c r="V183" s="154"/>
      <c r="W183" s="154"/>
      <c r="X183" s="154"/>
      <c r="Y183" s="154"/>
      <c r="Z183" s="154"/>
      <c r="AA183" s="154"/>
      <c r="AB183" s="154"/>
      <c r="AC183" s="154"/>
      <c r="AD183" s="154"/>
      <c r="AE183" s="154" t="s">
        <v>129</v>
      </c>
      <c r="AF183" s="154"/>
      <c r="AG183" s="154"/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</row>
    <row r="184" spans="1:60" outlineLevel="1" x14ac:dyDescent="0.2">
      <c r="A184" s="155"/>
      <c r="B184" s="161"/>
      <c r="C184" s="197" t="s">
        <v>342</v>
      </c>
      <c r="D184" s="166"/>
      <c r="E184" s="171">
        <v>90</v>
      </c>
      <c r="F184" s="174"/>
      <c r="G184" s="174"/>
      <c r="H184" s="174"/>
      <c r="I184" s="174"/>
      <c r="J184" s="174"/>
      <c r="K184" s="174"/>
      <c r="L184" s="174"/>
      <c r="M184" s="174"/>
      <c r="N184" s="164"/>
      <c r="O184" s="164"/>
      <c r="P184" s="164"/>
      <c r="Q184" s="164"/>
      <c r="R184" s="164"/>
      <c r="S184" s="164"/>
      <c r="T184" s="165"/>
      <c r="U184" s="164"/>
      <c r="V184" s="154"/>
      <c r="W184" s="154"/>
      <c r="X184" s="154"/>
      <c r="Y184" s="154"/>
      <c r="Z184" s="154"/>
      <c r="AA184" s="154"/>
      <c r="AB184" s="154"/>
      <c r="AC184" s="154"/>
      <c r="AD184" s="154"/>
      <c r="AE184" s="154" t="s">
        <v>131</v>
      </c>
      <c r="AF184" s="154">
        <v>0</v>
      </c>
      <c r="AG184" s="154"/>
      <c r="AH184" s="154"/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</row>
    <row r="185" spans="1:60" outlineLevel="1" x14ac:dyDescent="0.2">
      <c r="A185" s="155">
        <v>73</v>
      </c>
      <c r="B185" s="161" t="s">
        <v>343</v>
      </c>
      <c r="C185" s="196" t="s">
        <v>344</v>
      </c>
      <c r="D185" s="163" t="s">
        <v>187</v>
      </c>
      <c r="E185" s="170">
        <v>1.7</v>
      </c>
      <c r="F185" s="173"/>
      <c r="G185" s="174">
        <f>ROUND(E185*F185,2)</f>
        <v>0</v>
      </c>
      <c r="H185" s="173"/>
      <c r="I185" s="174">
        <f>ROUND(E185*H185,2)</f>
        <v>0</v>
      </c>
      <c r="J185" s="173"/>
      <c r="K185" s="174">
        <f>ROUND(E185*J185,2)</f>
        <v>0</v>
      </c>
      <c r="L185" s="174">
        <v>15</v>
      </c>
      <c r="M185" s="174">
        <f>G185*(1+L185/100)</f>
        <v>0</v>
      </c>
      <c r="N185" s="164">
        <v>2.0999999999999999E-3</v>
      </c>
      <c r="O185" s="164">
        <f>ROUND(E185*N185,5)</f>
        <v>3.5699999999999998E-3</v>
      </c>
      <c r="P185" s="164">
        <v>0</v>
      </c>
      <c r="Q185" s="164">
        <f>ROUND(E185*P185,5)</f>
        <v>0</v>
      </c>
      <c r="R185" s="164"/>
      <c r="S185" s="164"/>
      <c r="T185" s="165">
        <v>0.8</v>
      </c>
      <c r="U185" s="164">
        <f>ROUND(E185*T185,2)</f>
        <v>1.36</v>
      </c>
      <c r="V185" s="154"/>
      <c r="W185" s="154"/>
      <c r="X185" s="154"/>
      <c r="Y185" s="154"/>
      <c r="Z185" s="154"/>
      <c r="AA185" s="154"/>
      <c r="AB185" s="154"/>
      <c r="AC185" s="154"/>
      <c r="AD185" s="154"/>
      <c r="AE185" s="154" t="s">
        <v>129</v>
      </c>
      <c r="AF185" s="154"/>
      <c r="AG185" s="154"/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outlineLevel="1" x14ac:dyDescent="0.2">
      <c r="A186" s="155"/>
      <c r="B186" s="161"/>
      <c r="C186" s="197" t="s">
        <v>345</v>
      </c>
      <c r="D186" s="166"/>
      <c r="E186" s="171">
        <v>1.7</v>
      </c>
      <c r="F186" s="174"/>
      <c r="G186" s="174"/>
      <c r="H186" s="174"/>
      <c r="I186" s="174"/>
      <c r="J186" s="174"/>
      <c r="K186" s="174"/>
      <c r="L186" s="174"/>
      <c r="M186" s="174"/>
      <c r="N186" s="164"/>
      <c r="O186" s="164"/>
      <c r="P186" s="164"/>
      <c r="Q186" s="164"/>
      <c r="R186" s="164"/>
      <c r="S186" s="164"/>
      <c r="T186" s="165"/>
      <c r="U186" s="164"/>
      <c r="V186" s="154"/>
      <c r="W186" s="154"/>
      <c r="X186" s="154"/>
      <c r="Y186" s="154"/>
      <c r="Z186" s="154"/>
      <c r="AA186" s="154"/>
      <c r="AB186" s="154"/>
      <c r="AC186" s="154"/>
      <c r="AD186" s="154"/>
      <c r="AE186" s="154" t="s">
        <v>131</v>
      </c>
      <c r="AF186" s="154">
        <v>0</v>
      </c>
      <c r="AG186" s="154"/>
      <c r="AH186" s="154"/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</row>
    <row r="187" spans="1:60" outlineLevel="1" x14ac:dyDescent="0.2">
      <c r="A187" s="155">
        <v>74</v>
      </c>
      <c r="B187" s="161" t="s">
        <v>346</v>
      </c>
      <c r="C187" s="196" t="s">
        <v>347</v>
      </c>
      <c r="D187" s="163" t="s">
        <v>187</v>
      </c>
      <c r="E187" s="170">
        <v>17.900000000000002</v>
      </c>
      <c r="F187" s="173"/>
      <c r="G187" s="174">
        <f>ROUND(E187*F187,2)</f>
        <v>0</v>
      </c>
      <c r="H187" s="173"/>
      <c r="I187" s="174">
        <f>ROUND(E187*H187,2)</f>
        <v>0</v>
      </c>
      <c r="J187" s="173"/>
      <c r="K187" s="174">
        <f>ROUND(E187*J187,2)</f>
        <v>0</v>
      </c>
      <c r="L187" s="174">
        <v>15</v>
      </c>
      <c r="M187" s="174">
        <f>G187*(1+L187/100)</f>
        <v>0</v>
      </c>
      <c r="N187" s="164">
        <v>2.5200000000000001E-3</v>
      </c>
      <c r="O187" s="164">
        <f>ROUND(E187*N187,5)</f>
        <v>4.5109999999999997E-2</v>
      </c>
      <c r="P187" s="164">
        <v>0</v>
      </c>
      <c r="Q187" s="164">
        <f>ROUND(E187*P187,5)</f>
        <v>0</v>
      </c>
      <c r="R187" s="164"/>
      <c r="S187" s="164"/>
      <c r="T187" s="165">
        <v>0.8</v>
      </c>
      <c r="U187" s="164">
        <f>ROUND(E187*T187,2)</f>
        <v>14.32</v>
      </c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 t="s">
        <v>129</v>
      </c>
      <c r="AF187" s="154"/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outlineLevel="1" x14ac:dyDescent="0.2">
      <c r="A188" s="155"/>
      <c r="B188" s="161"/>
      <c r="C188" s="197" t="s">
        <v>348</v>
      </c>
      <c r="D188" s="166"/>
      <c r="E188" s="171">
        <v>17.899999999999999</v>
      </c>
      <c r="F188" s="174"/>
      <c r="G188" s="174"/>
      <c r="H188" s="174"/>
      <c r="I188" s="174"/>
      <c r="J188" s="174"/>
      <c r="K188" s="174"/>
      <c r="L188" s="174"/>
      <c r="M188" s="174"/>
      <c r="N188" s="164"/>
      <c r="O188" s="164"/>
      <c r="P188" s="164"/>
      <c r="Q188" s="164"/>
      <c r="R188" s="164"/>
      <c r="S188" s="164"/>
      <c r="T188" s="165"/>
      <c r="U188" s="164"/>
      <c r="V188" s="154"/>
      <c r="W188" s="154"/>
      <c r="X188" s="154"/>
      <c r="Y188" s="154"/>
      <c r="Z188" s="154"/>
      <c r="AA188" s="154"/>
      <c r="AB188" s="154"/>
      <c r="AC188" s="154"/>
      <c r="AD188" s="154"/>
      <c r="AE188" s="154" t="s">
        <v>131</v>
      </c>
      <c r="AF188" s="154">
        <v>0</v>
      </c>
      <c r="AG188" s="154"/>
      <c r="AH188" s="154"/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</row>
    <row r="189" spans="1:60" outlineLevel="1" x14ac:dyDescent="0.2">
      <c r="A189" s="155">
        <v>75</v>
      </c>
      <c r="B189" s="161" t="s">
        <v>349</v>
      </c>
      <c r="C189" s="196" t="s">
        <v>350</v>
      </c>
      <c r="D189" s="163" t="s">
        <v>187</v>
      </c>
      <c r="E189" s="170">
        <v>26.1</v>
      </c>
      <c r="F189" s="173"/>
      <c r="G189" s="174">
        <f>ROUND(E189*F189,2)</f>
        <v>0</v>
      </c>
      <c r="H189" s="173"/>
      <c r="I189" s="174">
        <f>ROUND(E189*H189,2)</f>
        <v>0</v>
      </c>
      <c r="J189" s="173"/>
      <c r="K189" s="174">
        <f>ROUND(E189*J189,2)</f>
        <v>0</v>
      </c>
      <c r="L189" s="174">
        <v>15</v>
      </c>
      <c r="M189" s="174">
        <f>G189*(1+L189/100)</f>
        <v>0</v>
      </c>
      <c r="N189" s="164">
        <v>3.5699999999999998E-3</v>
      </c>
      <c r="O189" s="164">
        <f>ROUND(E189*N189,5)</f>
        <v>9.3179999999999999E-2</v>
      </c>
      <c r="P189" s="164">
        <v>0</v>
      </c>
      <c r="Q189" s="164">
        <f>ROUND(E189*P189,5)</f>
        <v>0</v>
      </c>
      <c r="R189" s="164"/>
      <c r="S189" s="164"/>
      <c r="T189" s="165">
        <v>0.55000000000000004</v>
      </c>
      <c r="U189" s="164">
        <f>ROUND(E189*T189,2)</f>
        <v>14.36</v>
      </c>
      <c r="V189" s="154"/>
      <c r="W189" s="154"/>
      <c r="X189" s="154"/>
      <c r="Y189" s="154"/>
      <c r="Z189" s="154"/>
      <c r="AA189" s="154"/>
      <c r="AB189" s="154"/>
      <c r="AC189" s="154"/>
      <c r="AD189" s="154"/>
      <c r="AE189" s="154" t="s">
        <v>129</v>
      </c>
      <c r="AF189" s="154"/>
      <c r="AG189" s="154"/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outlineLevel="1" x14ac:dyDescent="0.2">
      <c r="A190" s="155"/>
      <c r="B190" s="161"/>
      <c r="C190" s="197" t="s">
        <v>351</v>
      </c>
      <c r="D190" s="166"/>
      <c r="E190" s="171">
        <v>26.1</v>
      </c>
      <c r="F190" s="174"/>
      <c r="G190" s="174"/>
      <c r="H190" s="174"/>
      <c r="I190" s="174"/>
      <c r="J190" s="174"/>
      <c r="K190" s="174"/>
      <c r="L190" s="174"/>
      <c r="M190" s="174"/>
      <c r="N190" s="164"/>
      <c r="O190" s="164"/>
      <c r="P190" s="164"/>
      <c r="Q190" s="164"/>
      <c r="R190" s="164"/>
      <c r="S190" s="164"/>
      <c r="T190" s="165"/>
      <c r="U190" s="164"/>
      <c r="V190" s="154"/>
      <c r="W190" s="154"/>
      <c r="X190" s="154"/>
      <c r="Y190" s="154"/>
      <c r="Z190" s="154"/>
      <c r="AA190" s="154"/>
      <c r="AB190" s="154"/>
      <c r="AC190" s="154"/>
      <c r="AD190" s="154"/>
      <c r="AE190" s="154" t="s">
        <v>131</v>
      </c>
      <c r="AF190" s="154">
        <v>0</v>
      </c>
      <c r="AG190" s="154"/>
      <c r="AH190" s="154"/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</row>
    <row r="191" spans="1:60" outlineLevel="1" x14ac:dyDescent="0.2">
      <c r="A191" s="155">
        <v>76</v>
      </c>
      <c r="B191" s="161" t="s">
        <v>352</v>
      </c>
      <c r="C191" s="196" t="s">
        <v>353</v>
      </c>
      <c r="D191" s="163" t="s">
        <v>187</v>
      </c>
      <c r="E191" s="170">
        <v>45.7</v>
      </c>
      <c r="F191" s="173"/>
      <c r="G191" s="174">
        <f>ROUND(E191*F191,2)</f>
        <v>0</v>
      </c>
      <c r="H191" s="173"/>
      <c r="I191" s="174">
        <f>ROUND(E191*H191,2)</f>
        <v>0</v>
      </c>
      <c r="J191" s="173"/>
      <c r="K191" s="174">
        <f>ROUND(E191*J191,2)</f>
        <v>0</v>
      </c>
      <c r="L191" s="174">
        <v>15</v>
      </c>
      <c r="M191" s="174">
        <f>G191*(1+L191/100)</f>
        <v>0</v>
      </c>
      <c r="N191" s="164">
        <v>0</v>
      </c>
      <c r="O191" s="164">
        <f>ROUND(E191*N191,5)</f>
        <v>0</v>
      </c>
      <c r="P191" s="164">
        <v>0</v>
      </c>
      <c r="Q191" s="164">
        <f>ROUND(E191*P191,5)</f>
        <v>0</v>
      </c>
      <c r="R191" s="164"/>
      <c r="S191" s="164"/>
      <c r="T191" s="165">
        <v>4.8000000000000001E-2</v>
      </c>
      <c r="U191" s="164">
        <f>ROUND(E191*T191,2)</f>
        <v>2.19</v>
      </c>
      <c r="V191" s="154"/>
      <c r="W191" s="154"/>
      <c r="X191" s="154"/>
      <c r="Y191" s="154"/>
      <c r="Z191" s="154"/>
      <c r="AA191" s="154"/>
      <c r="AB191" s="154"/>
      <c r="AC191" s="154"/>
      <c r="AD191" s="154"/>
      <c r="AE191" s="154" t="s">
        <v>129</v>
      </c>
      <c r="AF191" s="154"/>
      <c r="AG191" s="154"/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</row>
    <row r="192" spans="1:60" outlineLevel="1" x14ac:dyDescent="0.2">
      <c r="A192" s="155"/>
      <c r="B192" s="161"/>
      <c r="C192" s="197" t="s">
        <v>354</v>
      </c>
      <c r="D192" s="166"/>
      <c r="E192" s="171">
        <v>45.7</v>
      </c>
      <c r="F192" s="174"/>
      <c r="G192" s="174"/>
      <c r="H192" s="174"/>
      <c r="I192" s="174"/>
      <c r="J192" s="174"/>
      <c r="K192" s="174"/>
      <c r="L192" s="174"/>
      <c r="M192" s="174"/>
      <c r="N192" s="164"/>
      <c r="O192" s="164"/>
      <c r="P192" s="164"/>
      <c r="Q192" s="164"/>
      <c r="R192" s="164"/>
      <c r="S192" s="164"/>
      <c r="T192" s="165"/>
      <c r="U192" s="164"/>
      <c r="V192" s="154"/>
      <c r="W192" s="154"/>
      <c r="X192" s="154"/>
      <c r="Y192" s="154"/>
      <c r="Z192" s="154"/>
      <c r="AA192" s="154"/>
      <c r="AB192" s="154"/>
      <c r="AC192" s="154"/>
      <c r="AD192" s="154"/>
      <c r="AE192" s="154" t="s">
        <v>131</v>
      </c>
      <c r="AF192" s="154">
        <v>0</v>
      </c>
      <c r="AG192" s="154"/>
      <c r="AH192" s="154"/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</row>
    <row r="193" spans="1:60" ht="22.5" outlineLevel="1" x14ac:dyDescent="0.2">
      <c r="A193" s="155">
        <v>77</v>
      </c>
      <c r="B193" s="161" t="s">
        <v>355</v>
      </c>
      <c r="C193" s="196" t="s">
        <v>356</v>
      </c>
      <c r="D193" s="163" t="s">
        <v>156</v>
      </c>
      <c r="E193" s="170">
        <v>4</v>
      </c>
      <c r="F193" s="173"/>
      <c r="G193" s="174">
        <f>ROUND(E193*F193,2)</f>
        <v>0</v>
      </c>
      <c r="H193" s="173"/>
      <c r="I193" s="174">
        <f>ROUND(E193*H193,2)</f>
        <v>0</v>
      </c>
      <c r="J193" s="173"/>
      <c r="K193" s="174">
        <f>ROUND(E193*J193,2)</f>
        <v>0</v>
      </c>
      <c r="L193" s="174">
        <v>15</v>
      </c>
      <c r="M193" s="174">
        <f>G193*(1+L193/100)</f>
        <v>0</v>
      </c>
      <c r="N193" s="164">
        <v>1.58E-3</v>
      </c>
      <c r="O193" s="164">
        <f>ROUND(E193*N193,5)</f>
        <v>6.3200000000000001E-3</v>
      </c>
      <c r="P193" s="164">
        <v>0</v>
      </c>
      <c r="Q193" s="164">
        <f>ROUND(E193*P193,5)</f>
        <v>0</v>
      </c>
      <c r="R193" s="164"/>
      <c r="S193" s="164"/>
      <c r="T193" s="165">
        <v>1.4650000000000001</v>
      </c>
      <c r="U193" s="164">
        <f>ROUND(E193*T193,2)</f>
        <v>5.86</v>
      </c>
      <c r="V193" s="154"/>
      <c r="W193" s="154"/>
      <c r="X193" s="154"/>
      <c r="Y193" s="154"/>
      <c r="Z193" s="154"/>
      <c r="AA193" s="154"/>
      <c r="AB193" s="154"/>
      <c r="AC193" s="154"/>
      <c r="AD193" s="154"/>
      <c r="AE193" s="154" t="s">
        <v>129</v>
      </c>
      <c r="AF193" s="154"/>
      <c r="AG193" s="154"/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</row>
    <row r="194" spans="1:60" outlineLevel="1" x14ac:dyDescent="0.2">
      <c r="A194" s="155"/>
      <c r="B194" s="161"/>
      <c r="C194" s="197" t="s">
        <v>357</v>
      </c>
      <c r="D194" s="166"/>
      <c r="E194" s="171">
        <v>4</v>
      </c>
      <c r="F194" s="174"/>
      <c r="G194" s="174"/>
      <c r="H194" s="174"/>
      <c r="I194" s="174"/>
      <c r="J194" s="174"/>
      <c r="K194" s="174"/>
      <c r="L194" s="174"/>
      <c r="M194" s="174"/>
      <c r="N194" s="164"/>
      <c r="O194" s="164"/>
      <c r="P194" s="164"/>
      <c r="Q194" s="164"/>
      <c r="R194" s="164"/>
      <c r="S194" s="164"/>
      <c r="T194" s="165"/>
      <c r="U194" s="164"/>
      <c r="V194" s="154"/>
      <c r="W194" s="154"/>
      <c r="X194" s="154"/>
      <c r="Y194" s="154"/>
      <c r="Z194" s="154"/>
      <c r="AA194" s="154"/>
      <c r="AB194" s="154"/>
      <c r="AC194" s="154"/>
      <c r="AD194" s="154"/>
      <c r="AE194" s="154" t="s">
        <v>131</v>
      </c>
      <c r="AF194" s="154">
        <v>0</v>
      </c>
      <c r="AG194" s="154"/>
      <c r="AH194" s="154"/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</row>
    <row r="195" spans="1:60" ht="22.5" outlineLevel="1" x14ac:dyDescent="0.2">
      <c r="A195" s="155">
        <v>78</v>
      </c>
      <c r="B195" s="161" t="s">
        <v>358</v>
      </c>
      <c r="C195" s="196" t="s">
        <v>359</v>
      </c>
      <c r="D195" s="163" t="s">
        <v>156</v>
      </c>
      <c r="E195" s="170">
        <v>5</v>
      </c>
      <c r="F195" s="173"/>
      <c r="G195" s="174">
        <f>ROUND(E195*F195,2)</f>
        <v>0</v>
      </c>
      <c r="H195" s="173"/>
      <c r="I195" s="174">
        <f>ROUND(E195*H195,2)</f>
        <v>0</v>
      </c>
      <c r="J195" s="173"/>
      <c r="K195" s="174">
        <f>ROUND(E195*J195,2)</f>
        <v>0</v>
      </c>
      <c r="L195" s="174">
        <v>15</v>
      </c>
      <c r="M195" s="174">
        <f>G195*(1+L195/100)</f>
        <v>0</v>
      </c>
      <c r="N195" s="164">
        <v>2.7E-4</v>
      </c>
      <c r="O195" s="164">
        <f>ROUND(E195*N195,5)</f>
        <v>1.3500000000000001E-3</v>
      </c>
      <c r="P195" s="164">
        <v>0</v>
      </c>
      <c r="Q195" s="164">
        <f>ROUND(E195*P195,5)</f>
        <v>0</v>
      </c>
      <c r="R195" s="164"/>
      <c r="S195" s="164"/>
      <c r="T195" s="165">
        <v>0.33300000000000002</v>
      </c>
      <c r="U195" s="164">
        <f>ROUND(E195*T195,2)</f>
        <v>1.67</v>
      </c>
      <c r="V195" s="154"/>
      <c r="W195" s="154"/>
      <c r="X195" s="154"/>
      <c r="Y195" s="154"/>
      <c r="Z195" s="154"/>
      <c r="AA195" s="154"/>
      <c r="AB195" s="154"/>
      <c r="AC195" s="154"/>
      <c r="AD195" s="154"/>
      <c r="AE195" s="154" t="s">
        <v>129</v>
      </c>
      <c r="AF195" s="154"/>
      <c r="AG195" s="154"/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</row>
    <row r="196" spans="1:60" outlineLevel="1" x14ac:dyDescent="0.2">
      <c r="A196" s="155"/>
      <c r="B196" s="161"/>
      <c r="C196" s="197" t="s">
        <v>360</v>
      </c>
      <c r="D196" s="166"/>
      <c r="E196" s="171">
        <v>5</v>
      </c>
      <c r="F196" s="174"/>
      <c r="G196" s="174"/>
      <c r="H196" s="174"/>
      <c r="I196" s="174"/>
      <c r="J196" s="174"/>
      <c r="K196" s="174"/>
      <c r="L196" s="174"/>
      <c r="M196" s="174"/>
      <c r="N196" s="164"/>
      <c r="O196" s="164"/>
      <c r="P196" s="164"/>
      <c r="Q196" s="164"/>
      <c r="R196" s="164"/>
      <c r="S196" s="164"/>
      <c r="T196" s="165"/>
      <c r="U196" s="164"/>
      <c r="V196" s="154"/>
      <c r="W196" s="154"/>
      <c r="X196" s="154"/>
      <c r="Y196" s="154"/>
      <c r="Z196" s="154"/>
      <c r="AA196" s="154"/>
      <c r="AB196" s="154"/>
      <c r="AC196" s="154"/>
      <c r="AD196" s="154"/>
      <c r="AE196" s="154" t="s">
        <v>131</v>
      </c>
      <c r="AF196" s="154">
        <v>0</v>
      </c>
      <c r="AG196" s="154"/>
      <c r="AH196" s="154"/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</row>
    <row r="197" spans="1:60" ht="22.5" outlineLevel="1" x14ac:dyDescent="0.2">
      <c r="A197" s="155">
        <v>79</v>
      </c>
      <c r="B197" s="161" t="s">
        <v>361</v>
      </c>
      <c r="C197" s="196" t="s">
        <v>362</v>
      </c>
      <c r="D197" s="163" t="s">
        <v>156</v>
      </c>
      <c r="E197" s="170">
        <v>1</v>
      </c>
      <c r="F197" s="173"/>
      <c r="G197" s="174">
        <f>ROUND(E197*F197,2)</f>
        <v>0</v>
      </c>
      <c r="H197" s="173"/>
      <c r="I197" s="174">
        <f>ROUND(E197*H197,2)</f>
        <v>0</v>
      </c>
      <c r="J197" s="173"/>
      <c r="K197" s="174">
        <f>ROUND(E197*J197,2)</f>
        <v>0</v>
      </c>
      <c r="L197" s="174">
        <v>15</v>
      </c>
      <c r="M197" s="174">
        <f>G197*(1+L197/100)</f>
        <v>0</v>
      </c>
      <c r="N197" s="164">
        <v>1.2999999999999999E-4</v>
      </c>
      <c r="O197" s="164">
        <f>ROUND(E197*N197,5)</f>
        <v>1.2999999999999999E-4</v>
      </c>
      <c r="P197" s="164">
        <v>0</v>
      </c>
      <c r="Q197" s="164">
        <f>ROUND(E197*P197,5)</f>
        <v>0</v>
      </c>
      <c r="R197" s="164"/>
      <c r="S197" s="164"/>
      <c r="T197" s="165">
        <v>0.33300000000000002</v>
      </c>
      <c r="U197" s="164">
        <f>ROUND(E197*T197,2)</f>
        <v>0.33</v>
      </c>
      <c r="V197" s="154"/>
      <c r="W197" s="154"/>
      <c r="X197" s="154"/>
      <c r="Y197" s="154"/>
      <c r="Z197" s="154"/>
      <c r="AA197" s="154"/>
      <c r="AB197" s="154"/>
      <c r="AC197" s="154"/>
      <c r="AD197" s="154"/>
      <c r="AE197" s="154" t="s">
        <v>129</v>
      </c>
      <c r="AF197" s="154"/>
      <c r="AG197" s="154"/>
      <c r="AH197" s="154"/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</row>
    <row r="198" spans="1:60" outlineLevel="1" x14ac:dyDescent="0.2">
      <c r="A198" s="155"/>
      <c r="B198" s="161"/>
      <c r="C198" s="197" t="s">
        <v>55</v>
      </c>
      <c r="D198" s="166"/>
      <c r="E198" s="171">
        <v>1</v>
      </c>
      <c r="F198" s="174"/>
      <c r="G198" s="174"/>
      <c r="H198" s="174"/>
      <c r="I198" s="174"/>
      <c r="J198" s="174"/>
      <c r="K198" s="174"/>
      <c r="L198" s="174"/>
      <c r="M198" s="174"/>
      <c r="N198" s="164"/>
      <c r="O198" s="164"/>
      <c r="P198" s="164"/>
      <c r="Q198" s="164"/>
      <c r="R198" s="164"/>
      <c r="S198" s="164"/>
      <c r="T198" s="165"/>
      <c r="U198" s="164"/>
      <c r="V198" s="154"/>
      <c r="W198" s="154"/>
      <c r="X198" s="154"/>
      <c r="Y198" s="154"/>
      <c r="Z198" s="154"/>
      <c r="AA198" s="154"/>
      <c r="AB198" s="154"/>
      <c r="AC198" s="154"/>
      <c r="AD198" s="154"/>
      <c r="AE198" s="154" t="s">
        <v>131</v>
      </c>
      <c r="AF198" s="154">
        <v>0</v>
      </c>
      <c r="AG198" s="154"/>
      <c r="AH198" s="154"/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4"/>
      <c r="BB198" s="154"/>
      <c r="BC198" s="154"/>
      <c r="BD198" s="154"/>
      <c r="BE198" s="154"/>
      <c r="BF198" s="154"/>
      <c r="BG198" s="154"/>
      <c r="BH198" s="154"/>
    </row>
    <row r="199" spans="1:60" outlineLevel="1" x14ac:dyDescent="0.2">
      <c r="A199" s="155">
        <v>80</v>
      </c>
      <c r="B199" s="161" t="s">
        <v>363</v>
      </c>
      <c r="C199" s="196" t="s">
        <v>364</v>
      </c>
      <c r="D199" s="163" t="s">
        <v>156</v>
      </c>
      <c r="E199" s="170">
        <v>22</v>
      </c>
      <c r="F199" s="173"/>
      <c r="G199" s="174">
        <f>ROUND(E199*F199,2)</f>
        <v>0</v>
      </c>
      <c r="H199" s="173"/>
      <c r="I199" s="174">
        <f>ROUND(E199*H199,2)</f>
        <v>0</v>
      </c>
      <c r="J199" s="173"/>
      <c r="K199" s="174">
        <f>ROUND(E199*J199,2)</f>
        <v>0</v>
      </c>
      <c r="L199" s="174">
        <v>15</v>
      </c>
      <c r="M199" s="174">
        <f>G199*(1+L199/100)</f>
        <v>0</v>
      </c>
      <c r="N199" s="164">
        <v>6.7499999999999999E-3</v>
      </c>
      <c r="O199" s="164">
        <f>ROUND(E199*N199,5)</f>
        <v>0.14849999999999999</v>
      </c>
      <c r="P199" s="164">
        <v>0</v>
      </c>
      <c r="Q199" s="164">
        <f>ROUND(E199*P199,5)</f>
        <v>0</v>
      </c>
      <c r="R199" s="164"/>
      <c r="S199" s="164"/>
      <c r="T199" s="165">
        <v>0.70899999999999996</v>
      </c>
      <c r="U199" s="164">
        <f>ROUND(E199*T199,2)</f>
        <v>15.6</v>
      </c>
      <c r="V199" s="154"/>
      <c r="W199" s="154"/>
      <c r="X199" s="154"/>
      <c r="Y199" s="154"/>
      <c r="Z199" s="154"/>
      <c r="AA199" s="154"/>
      <c r="AB199" s="154"/>
      <c r="AC199" s="154"/>
      <c r="AD199" s="154"/>
      <c r="AE199" s="154" t="s">
        <v>129</v>
      </c>
      <c r="AF199" s="154"/>
      <c r="AG199" s="154"/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</row>
    <row r="200" spans="1:60" outlineLevel="1" x14ac:dyDescent="0.2">
      <c r="A200" s="155"/>
      <c r="B200" s="161"/>
      <c r="C200" s="197" t="s">
        <v>365</v>
      </c>
      <c r="D200" s="166"/>
      <c r="E200" s="171">
        <v>22</v>
      </c>
      <c r="F200" s="174"/>
      <c r="G200" s="174"/>
      <c r="H200" s="174"/>
      <c r="I200" s="174"/>
      <c r="J200" s="174"/>
      <c r="K200" s="174"/>
      <c r="L200" s="174"/>
      <c r="M200" s="174"/>
      <c r="N200" s="164"/>
      <c r="O200" s="164"/>
      <c r="P200" s="164"/>
      <c r="Q200" s="164"/>
      <c r="R200" s="164"/>
      <c r="S200" s="164"/>
      <c r="T200" s="165"/>
      <c r="U200" s="164"/>
      <c r="V200" s="154"/>
      <c r="W200" s="154"/>
      <c r="X200" s="154"/>
      <c r="Y200" s="154"/>
      <c r="Z200" s="154"/>
      <c r="AA200" s="154"/>
      <c r="AB200" s="154"/>
      <c r="AC200" s="154"/>
      <c r="AD200" s="154"/>
      <c r="AE200" s="154" t="s">
        <v>131</v>
      </c>
      <c r="AF200" s="154">
        <v>0</v>
      </c>
      <c r="AG200" s="154"/>
      <c r="AH200" s="154"/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</row>
    <row r="201" spans="1:60" outlineLevel="1" x14ac:dyDescent="0.2">
      <c r="A201" s="155">
        <v>81</v>
      </c>
      <c r="B201" s="161" t="s">
        <v>366</v>
      </c>
      <c r="C201" s="196" t="s">
        <v>367</v>
      </c>
      <c r="D201" s="163" t="s">
        <v>152</v>
      </c>
      <c r="E201" s="170">
        <v>0.45244000000000001</v>
      </c>
      <c r="F201" s="173"/>
      <c r="G201" s="174">
        <f>ROUND(E201*F201,2)</f>
        <v>0</v>
      </c>
      <c r="H201" s="173"/>
      <c r="I201" s="174">
        <f>ROUND(E201*H201,2)</f>
        <v>0</v>
      </c>
      <c r="J201" s="173"/>
      <c r="K201" s="174">
        <f>ROUND(E201*J201,2)</f>
        <v>0</v>
      </c>
      <c r="L201" s="174">
        <v>15</v>
      </c>
      <c r="M201" s="174">
        <f>G201*(1+L201/100)</f>
        <v>0</v>
      </c>
      <c r="N201" s="164">
        <v>0</v>
      </c>
      <c r="O201" s="164">
        <f>ROUND(E201*N201,5)</f>
        <v>0</v>
      </c>
      <c r="P201" s="164">
        <v>0</v>
      </c>
      <c r="Q201" s="164">
        <f>ROUND(E201*P201,5)</f>
        <v>0</v>
      </c>
      <c r="R201" s="164"/>
      <c r="S201" s="164"/>
      <c r="T201" s="165">
        <v>1.5229999999999999</v>
      </c>
      <c r="U201" s="164">
        <f>ROUND(E201*T201,2)</f>
        <v>0.69</v>
      </c>
      <c r="V201" s="154"/>
      <c r="W201" s="154"/>
      <c r="X201" s="154"/>
      <c r="Y201" s="154"/>
      <c r="Z201" s="154"/>
      <c r="AA201" s="154"/>
      <c r="AB201" s="154"/>
      <c r="AC201" s="154"/>
      <c r="AD201" s="154"/>
      <c r="AE201" s="154" t="s">
        <v>129</v>
      </c>
      <c r="AF201" s="154"/>
      <c r="AG201" s="154"/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</row>
    <row r="202" spans="1:60" outlineLevel="1" x14ac:dyDescent="0.2">
      <c r="A202" s="155">
        <v>82</v>
      </c>
      <c r="B202" s="161" t="s">
        <v>368</v>
      </c>
      <c r="C202" s="196" t="s">
        <v>369</v>
      </c>
      <c r="D202" s="163" t="s">
        <v>187</v>
      </c>
      <c r="E202" s="170">
        <v>25</v>
      </c>
      <c r="F202" s="173"/>
      <c r="G202" s="174">
        <f>ROUND(E202*F202,2)</f>
        <v>0</v>
      </c>
      <c r="H202" s="173"/>
      <c r="I202" s="174">
        <f>ROUND(E202*H202,2)</f>
        <v>0</v>
      </c>
      <c r="J202" s="173"/>
      <c r="K202" s="174">
        <f>ROUND(E202*J202,2)</f>
        <v>0</v>
      </c>
      <c r="L202" s="174">
        <v>15</v>
      </c>
      <c r="M202" s="174">
        <f>G202*(1+L202/100)</f>
        <v>0</v>
      </c>
      <c r="N202" s="164">
        <v>1.9000000000000001E-4</v>
      </c>
      <c r="O202" s="164">
        <f>ROUND(E202*N202,5)</f>
        <v>4.7499999999999999E-3</v>
      </c>
      <c r="P202" s="164">
        <v>0</v>
      </c>
      <c r="Q202" s="164">
        <f>ROUND(E202*P202,5)</f>
        <v>0</v>
      </c>
      <c r="R202" s="164"/>
      <c r="S202" s="164"/>
      <c r="T202" s="165">
        <v>0.215</v>
      </c>
      <c r="U202" s="164">
        <f>ROUND(E202*T202,2)</f>
        <v>5.38</v>
      </c>
      <c r="V202" s="154"/>
      <c r="W202" s="154"/>
      <c r="X202" s="154"/>
      <c r="Y202" s="154"/>
      <c r="Z202" s="154"/>
      <c r="AA202" s="154"/>
      <c r="AB202" s="154"/>
      <c r="AC202" s="154"/>
      <c r="AD202" s="154"/>
      <c r="AE202" s="154" t="s">
        <v>129</v>
      </c>
      <c r="AF202" s="154"/>
      <c r="AG202" s="154"/>
      <c r="AH202" s="154"/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  <c r="BG202" s="154"/>
      <c r="BH202" s="154"/>
    </row>
    <row r="203" spans="1:60" outlineLevel="1" x14ac:dyDescent="0.2">
      <c r="A203" s="155"/>
      <c r="B203" s="161"/>
      <c r="C203" s="197" t="s">
        <v>370</v>
      </c>
      <c r="D203" s="166"/>
      <c r="E203" s="171">
        <v>25</v>
      </c>
      <c r="F203" s="174"/>
      <c r="G203" s="174"/>
      <c r="H203" s="174"/>
      <c r="I203" s="174"/>
      <c r="J203" s="174"/>
      <c r="K203" s="174"/>
      <c r="L203" s="174"/>
      <c r="M203" s="174"/>
      <c r="N203" s="164"/>
      <c r="O203" s="164"/>
      <c r="P203" s="164"/>
      <c r="Q203" s="164"/>
      <c r="R203" s="164"/>
      <c r="S203" s="164"/>
      <c r="T203" s="165"/>
      <c r="U203" s="164"/>
      <c r="V203" s="154"/>
      <c r="W203" s="154"/>
      <c r="X203" s="154"/>
      <c r="Y203" s="154"/>
      <c r="Z203" s="154"/>
      <c r="AA203" s="154"/>
      <c r="AB203" s="154"/>
      <c r="AC203" s="154"/>
      <c r="AD203" s="154"/>
      <c r="AE203" s="154" t="s">
        <v>131</v>
      </c>
      <c r="AF203" s="154">
        <v>0</v>
      </c>
      <c r="AG203" s="154"/>
      <c r="AH203" s="154"/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</row>
    <row r="204" spans="1:60" outlineLevel="1" x14ac:dyDescent="0.2">
      <c r="A204" s="155">
        <v>83</v>
      </c>
      <c r="B204" s="161" t="s">
        <v>371</v>
      </c>
      <c r="C204" s="196" t="s">
        <v>372</v>
      </c>
      <c r="D204" s="163" t="s">
        <v>187</v>
      </c>
      <c r="E204" s="170">
        <v>90</v>
      </c>
      <c r="F204" s="173"/>
      <c r="G204" s="174">
        <f>ROUND(E204*F204,2)</f>
        <v>0</v>
      </c>
      <c r="H204" s="173"/>
      <c r="I204" s="174">
        <f>ROUND(E204*H204,2)</f>
        <v>0</v>
      </c>
      <c r="J204" s="173"/>
      <c r="K204" s="174">
        <f>ROUND(E204*J204,2)</f>
        <v>0</v>
      </c>
      <c r="L204" s="174">
        <v>15</v>
      </c>
      <c r="M204" s="174">
        <f>G204*(1+L204/100)</f>
        <v>0</v>
      </c>
      <c r="N204" s="164">
        <v>4.0000000000000002E-4</v>
      </c>
      <c r="O204" s="164">
        <f>ROUND(E204*N204,5)</f>
        <v>3.5999999999999997E-2</v>
      </c>
      <c r="P204" s="164">
        <v>0</v>
      </c>
      <c r="Q204" s="164">
        <f>ROUND(E204*P204,5)</f>
        <v>0</v>
      </c>
      <c r="R204" s="164"/>
      <c r="S204" s="164"/>
      <c r="T204" s="165">
        <v>0.245</v>
      </c>
      <c r="U204" s="164">
        <f>ROUND(E204*T204,2)</f>
        <v>22.05</v>
      </c>
      <c r="V204" s="154"/>
      <c r="W204" s="154"/>
      <c r="X204" s="154"/>
      <c r="Y204" s="154"/>
      <c r="Z204" s="154"/>
      <c r="AA204" s="154"/>
      <c r="AB204" s="154"/>
      <c r="AC204" s="154"/>
      <c r="AD204" s="154"/>
      <c r="AE204" s="154" t="s">
        <v>129</v>
      </c>
      <c r="AF204" s="154"/>
      <c r="AG204" s="154"/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</row>
    <row r="205" spans="1:60" outlineLevel="1" x14ac:dyDescent="0.2">
      <c r="A205" s="155"/>
      <c r="B205" s="161"/>
      <c r="C205" s="197" t="s">
        <v>67</v>
      </c>
      <c r="D205" s="166"/>
      <c r="E205" s="171">
        <v>90</v>
      </c>
      <c r="F205" s="174"/>
      <c r="G205" s="174"/>
      <c r="H205" s="174"/>
      <c r="I205" s="174"/>
      <c r="J205" s="174"/>
      <c r="K205" s="174"/>
      <c r="L205" s="174"/>
      <c r="M205" s="174"/>
      <c r="N205" s="164"/>
      <c r="O205" s="164"/>
      <c r="P205" s="164"/>
      <c r="Q205" s="164"/>
      <c r="R205" s="164"/>
      <c r="S205" s="164"/>
      <c r="T205" s="165"/>
      <c r="U205" s="164"/>
      <c r="V205" s="154"/>
      <c r="W205" s="154"/>
      <c r="X205" s="154"/>
      <c r="Y205" s="154"/>
      <c r="Z205" s="154"/>
      <c r="AA205" s="154"/>
      <c r="AB205" s="154"/>
      <c r="AC205" s="154"/>
      <c r="AD205" s="154"/>
      <c r="AE205" s="154" t="s">
        <v>131</v>
      </c>
      <c r="AF205" s="154">
        <v>0</v>
      </c>
      <c r="AG205" s="154"/>
      <c r="AH205" s="154"/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</row>
    <row r="206" spans="1:60" x14ac:dyDescent="0.2">
      <c r="A206" s="156" t="s">
        <v>124</v>
      </c>
      <c r="B206" s="162" t="s">
        <v>83</v>
      </c>
      <c r="C206" s="198" t="s">
        <v>84</v>
      </c>
      <c r="D206" s="167"/>
      <c r="E206" s="172"/>
      <c r="F206" s="175"/>
      <c r="G206" s="175">
        <f>SUMIF(AE207:AE208,"&lt;&gt;NOR",G207:G208)</f>
        <v>0</v>
      </c>
      <c r="H206" s="175"/>
      <c r="I206" s="175">
        <f>SUM(I207:I208)</f>
        <v>0</v>
      </c>
      <c r="J206" s="175"/>
      <c r="K206" s="175">
        <f>SUM(K207:K208)</f>
        <v>0</v>
      </c>
      <c r="L206" s="175"/>
      <c r="M206" s="175">
        <f>SUM(M207:M208)</f>
        <v>0</v>
      </c>
      <c r="N206" s="168"/>
      <c r="O206" s="168">
        <f>SUM(O207:O208)</f>
        <v>0</v>
      </c>
      <c r="P206" s="168"/>
      <c r="Q206" s="168">
        <f>SUM(Q207:Q208)</f>
        <v>0</v>
      </c>
      <c r="R206" s="168"/>
      <c r="S206" s="168"/>
      <c r="T206" s="169"/>
      <c r="U206" s="168">
        <f>SUM(U207:U208)</f>
        <v>5.03</v>
      </c>
      <c r="AE206" t="s">
        <v>125</v>
      </c>
    </row>
    <row r="207" spans="1:60" outlineLevel="1" x14ac:dyDescent="0.2">
      <c r="A207" s="155">
        <v>84</v>
      </c>
      <c r="B207" s="161" t="s">
        <v>373</v>
      </c>
      <c r="C207" s="196" t="s">
        <v>374</v>
      </c>
      <c r="D207" s="163" t="s">
        <v>156</v>
      </c>
      <c r="E207" s="170">
        <v>9</v>
      </c>
      <c r="F207" s="173"/>
      <c r="G207" s="174">
        <f>ROUND(E207*F207,2)</f>
        <v>0</v>
      </c>
      <c r="H207" s="173"/>
      <c r="I207" s="174">
        <f>ROUND(E207*H207,2)</f>
        <v>0</v>
      </c>
      <c r="J207" s="173"/>
      <c r="K207" s="174">
        <f>ROUND(E207*J207,2)</f>
        <v>0</v>
      </c>
      <c r="L207" s="174">
        <v>15</v>
      </c>
      <c r="M207" s="174">
        <f>G207*(1+L207/100)</f>
        <v>0</v>
      </c>
      <c r="N207" s="164">
        <v>0</v>
      </c>
      <c r="O207" s="164">
        <f>ROUND(E207*N207,5)</f>
        <v>0</v>
      </c>
      <c r="P207" s="164">
        <v>0</v>
      </c>
      <c r="Q207" s="164">
        <f>ROUND(E207*P207,5)</f>
        <v>0</v>
      </c>
      <c r="R207" s="164"/>
      <c r="S207" s="164"/>
      <c r="T207" s="165">
        <v>0.55900000000000005</v>
      </c>
      <c r="U207" s="164">
        <f>ROUND(E207*T207,2)</f>
        <v>5.03</v>
      </c>
      <c r="V207" s="154"/>
      <c r="W207" s="154"/>
      <c r="X207" s="154"/>
      <c r="Y207" s="154"/>
      <c r="Z207" s="154"/>
      <c r="AA207" s="154"/>
      <c r="AB207" s="154"/>
      <c r="AC207" s="154"/>
      <c r="AD207" s="154"/>
      <c r="AE207" s="154" t="s">
        <v>129</v>
      </c>
      <c r="AF207" s="154"/>
      <c r="AG207" s="154"/>
      <c r="AH207" s="154"/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</row>
    <row r="208" spans="1:60" outlineLevel="1" x14ac:dyDescent="0.2">
      <c r="A208" s="155"/>
      <c r="B208" s="161"/>
      <c r="C208" s="197" t="s">
        <v>375</v>
      </c>
      <c r="D208" s="166"/>
      <c r="E208" s="171">
        <v>9</v>
      </c>
      <c r="F208" s="174"/>
      <c r="G208" s="174"/>
      <c r="H208" s="174"/>
      <c r="I208" s="174"/>
      <c r="J208" s="174"/>
      <c r="K208" s="174"/>
      <c r="L208" s="174"/>
      <c r="M208" s="174"/>
      <c r="N208" s="164"/>
      <c r="O208" s="164"/>
      <c r="P208" s="164"/>
      <c r="Q208" s="164"/>
      <c r="R208" s="164"/>
      <c r="S208" s="164"/>
      <c r="T208" s="165"/>
      <c r="U208" s="164"/>
      <c r="V208" s="154"/>
      <c r="W208" s="154"/>
      <c r="X208" s="154"/>
      <c r="Y208" s="154"/>
      <c r="Z208" s="154"/>
      <c r="AA208" s="154"/>
      <c r="AB208" s="154"/>
      <c r="AC208" s="154"/>
      <c r="AD208" s="154"/>
      <c r="AE208" s="154" t="s">
        <v>131</v>
      </c>
      <c r="AF208" s="154">
        <v>0</v>
      </c>
      <c r="AG208" s="154"/>
      <c r="AH208" s="154"/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  <c r="BG208" s="154"/>
      <c r="BH208" s="154"/>
    </row>
    <row r="209" spans="1:60" x14ac:dyDescent="0.2">
      <c r="A209" s="156" t="s">
        <v>124</v>
      </c>
      <c r="B209" s="162" t="s">
        <v>85</v>
      </c>
      <c r="C209" s="198" t="s">
        <v>86</v>
      </c>
      <c r="D209" s="167"/>
      <c r="E209" s="172"/>
      <c r="F209" s="175"/>
      <c r="G209" s="175">
        <f>SUMIF(AE210:AE226,"&lt;&gt;NOR",G210:G226)</f>
        <v>0</v>
      </c>
      <c r="H209" s="175"/>
      <c r="I209" s="175">
        <f>SUM(I210:I226)</f>
        <v>0</v>
      </c>
      <c r="J209" s="175"/>
      <c r="K209" s="175">
        <f>SUM(K210:K226)</f>
        <v>0</v>
      </c>
      <c r="L209" s="175"/>
      <c r="M209" s="175">
        <f>SUM(M210:M226)</f>
        <v>0</v>
      </c>
      <c r="N209" s="168"/>
      <c r="O209" s="168">
        <f>SUM(O210:O226)</f>
        <v>0.26928000000000002</v>
      </c>
      <c r="P209" s="168"/>
      <c r="Q209" s="168">
        <f>SUM(Q210:Q226)</f>
        <v>0</v>
      </c>
      <c r="R209" s="168"/>
      <c r="S209" s="168"/>
      <c r="T209" s="169"/>
      <c r="U209" s="168">
        <f>SUM(U210:U226)</f>
        <v>24.35</v>
      </c>
      <c r="AE209" t="s">
        <v>125</v>
      </c>
    </row>
    <row r="210" spans="1:60" ht="22.5" outlineLevel="1" x14ac:dyDescent="0.2">
      <c r="A210" s="155">
        <v>85</v>
      </c>
      <c r="B210" s="161" t="s">
        <v>376</v>
      </c>
      <c r="C210" s="196" t="s">
        <v>377</v>
      </c>
      <c r="D210" s="163" t="s">
        <v>156</v>
      </c>
      <c r="E210" s="170">
        <v>9</v>
      </c>
      <c r="F210" s="173"/>
      <c r="G210" s="174">
        <f>ROUND(E210*F210,2)</f>
        <v>0</v>
      </c>
      <c r="H210" s="173"/>
      <c r="I210" s="174">
        <f>ROUND(E210*H210,2)</f>
        <v>0</v>
      </c>
      <c r="J210" s="173"/>
      <c r="K210" s="174">
        <f>ROUND(E210*J210,2)</f>
        <v>0</v>
      </c>
      <c r="L210" s="174">
        <v>15</v>
      </c>
      <c r="M210" s="174">
        <f>G210*(1+L210/100)</f>
        <v>0</v>
      </c>
      <c r="N210" s="164">
        <v>3.1800000000000001E-3</v>
      </c>
      <c r="O210" s="164">
        <f>ROUND(E210*N210,5)</f>
        <v>2.862E-2</v>
      </c>
      <c r="P210" s="164">
        <v>0</v>
      </c>
      <c r="Q210" s="164">
        <f>ROUND(E210*P210,5)</f>
        <v>0</v>
      </c>
      <c r="R210" s="164"/>
      <c r="S210" s="164"/>
      <c r="T210" s="165">
        <v>2.5339</v>
      </c>
      <c r="U210" s="164">
        <f>ROUND(E210*T210,2)</f>
        <v>22.81</v>
      </c>
      <c r="V210" s="154"/>
      <c r="W210" s="154"/>
      <c r="X210" s="154"/>
      <c r="Y210" s="154"/>
      <c r="Z210" s="154"/>
      <c r="AA210" s="154"/>
      <c r="AB210" s="154"/>
      <c r="AC210" s="154"/>
      <c r="AD210" s="154"/>
      <c r="AE210" s="154" t="s">
        <v>167</v>
      </c>
      <c r="AF210" s="154"/>
      <c r="AG210" s="154"/>
      <c r="AH210" s="154"/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</row>
    <row r="211" spans="1:60" outlineLevel="1" x14ac:dyDescent="0.2">
      <c r="A211" s="155"/>
      <c r="B211" s="161"/>
      <c r="C211" s="197" t="s">
        <v>273</v>
      </c>
      <c r="D211" s="166"/>
      <c r="E211" s="171">
        <v>2</v>
      </c>
      <c r="F211" s="174"/>
      <c r="G211" s="174"/>
      <c r="H211" s="174"/>
      <c r="I211" s="174"/>
      <c r="J211" s="174"/>
      <c r="K211" s="174"/>
      <c r="L211" s="174"/>
      <c r="M211" s="174"/>
      <c r="N211" s="164"/>
      <c r="O211" s="164"/>
      <c r="P211" s="164"/>
      <c r="Q211" s="164"/>
      <c r="R211" s="164"/>
      <c r="S211" s="164"/>
      <c r="T211" s="165"/>
      <c r="U211" s="164"/>
      <c r="V211" s="154"/>
      <c r="W211" s="154"/>
      <c r="X211" s="154"/>
      <c r="Y211" s="154"/>
      <c r="Z211" s="154"/>
      <c r="AA211" s="154"/>
      <c r="AB211" s="154"/>
      <c r="AC211" s="154"/>
      <c r="AD211" s="154"/>
      <c r="AE211" s="154" t="s">
        <v>131</v>
      </c>
      <c r="AF211" s="154">
        <v>0</v>
      </c>
      <c r="AG211" s="154"/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</row>
    <row r="212" spans="1:60" outlineLevel="1" x14ac:dyDescent="0.2">
      <c r="A212" s="155"/>
      <c r="B212" s="161"/>
      <c r="C212" s="197" t="s">
        <v>168</v>
      </c>
      <c r="D212" s="166"/>
      <c r="E212" s="171">
        <v>4</v>
      </c>
      <c r="F212" s="174"/>
      <c r="G212" s="174"/>
      <c r="H212" s="174"/>
      <c r="I212" s="174"/>
      <c r="J212" s="174"/>
      <c r="K212" s="174"/>
      <c r="L212" s="174"/>
      <c r="M212" s="174"/>
      <c r="N212" s="164"/>
      <c r="O212" s="164"/>
      <c r="P212" s="164"/>
      <c r="Q212" s="164"/>
      <c r="R212" s="164"/>
      <c r="S212" s="164"/>
      <c r="T212" s="165"/>
      <c r="U212" s="164"/>
      <c r="V212" s="154"/>
      <c r="W212" s="154"/>
      <c r="X212" s="154"/>
      <c r="Y212" s="154"/>
      <c r="Z212" s="154"/>
      <c r="AA212" s="154"/>
      <c r="AB212" s="154"/>
      <c r="AC212" s="154"/>
      <c r="AD212" s="154"/>
      <c r="AE212" s="154" t="s">
        <v>131</v>
      </c>
      <c r="AF212" s="154">
        <v>0</v>
      </c>
      <c r="AG212" s="154"/>
      <c r="AH212" s="154"/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</row>
    <row r="213" spans="1:60" outlineLevel="1" x14ac:dyDescent="0.2">
      <c r="A213" s="155"/>
      <c r="B213" s="161"/>
      <c r="C213" s="197" t="s">
        <v>274</v>
      </c>
      <c r="D213" s="166"/>
      <c r="E213" s="171">
        <v>3</v>
      </c>
      <c r="F213" s="174"/>
      <c r="G213" s="174"/>
      <c r="H213" s="174"/>
      <c r="I213" s="174"/>
      <c r="J213" s="174"/>
      <c r="K213" s="174"/>
      <c r="L213" s="174"/>
      <c r="M213" s="174"/>
      <c r="N213" s="164"/>
      <c r="O213" s="164"/>
      <c r="P213" s="164"/>
      <c r="Q213" s="164"/>
      <c r="R213" s="164"/>
      <c r="S213" s="164"/>
      <c r="T213" s="165"/>
      <c r="U213" s="164"/>
      <c r="V213" s="154"/>
      <c r="W213" s="154"/>
      <c r="X213" s="154"/>
      <c r="Y213" s="154"/>
      <c r="Z213" s="154"/>
      <c r="AA213" s="154"/>
      <c r="AB213" s="154"/>
      <c r="AC213" s="154"/>
      <c r="AD213" s="154"/>
      <c r="AE213" s="154" t="s">
        <v>131</v>
      </c>
      <c r="AF213" s="154">
        <v>0</v>
      </c>
      <c r="AG213" s="154"/>
      <c r="AH213" s="154"/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</row>
    <row r="214" spans="1:60" outlineLevel="1" x14ac:dyDescent="0.2">
      <c r="A214" s="155">
        <v>86</v>
      </c>
      <c r="B214" s="161" t="s">
        <v>378</v>
      </c>
      <c r="C214" s="196" t="s">
        <v>379</v>
      </c>
      <c r="D214" s="163" t="s">
        <v>156</v>
      </c>
      <c r="E214" s="170">
        <v>9</v>
      </c>
      <c r="F214" s="173"/>
      <c r="G214" s="174">
        <f>ROUND(E214*F214,2)</f>
        <v>0</v>
      </c>
      <c r="H214" s="173"/>
      <c r="I214" s="174">
        <f>ROUND(E214*H214,2)</f>
        <v>0</v>
      </c>
      <c r="J214" s="173"/>
      <c r="K214" s="174">
        <f>ROUND(E214*J214,2)</f>
        <v>0</v>
      </c>
      <c r="L214" s="174">
        <v>15</v>
      </c>
      <c r="M214" s="174">
        <f>G214*(1+L214/100)</f>
        <v>0</v>
      </c>
      <c r="N214" s="164">
        <v>2.4E-2</v>
      </c>
      <c r="O214" s="164">
        <f>ROUND(E214*N214,5)</f>
        <v>0.216</v>
      </c>
      <c r="P214" s="164">
        <v>0</v>
      </c>
      <c r="Q214" s="164">
        <f>ROUND(E214*P214,5)</f>
        <v>0</v>
      </c>
      <c r="R214" s="164"/>
      <c r="S214" s="164"/>
      <c r="T214" s="165">
        <v>0</v>
      </c>
      <c r="U214" s="164">
        <f>ROUND(E214*T214,2)</f>
        <v>0</v>
      </c>
      <c r="V214" s="154"/>
      <c r="W214" s="154"/>
      <c r="X214" s="154"/>
      <c r="Y214" s="154"/>
      <c r="Z214" s="154"/>
      <c r="AA214" s="154"/>
      <c r="AB214" s="154"/>
      <c r="AC214" s="154"/>
      <c r="AD214" s="154"/>
      <c r="AE214" s="154" t="s">
        <v>174</v>
      </c>
      <c r="AF214" s="154"/>
      <c r="AG214" s="154"/>
      <c r="AH214" s="154"/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</row>
    <row r="215" spans="1:60" outlineLevel="1" x14ac:dyDescent="0.2">
      <c r="A215" s="155"/>
      <c r="B215" s="161"/>
      <c r="C215" s="197" t="s">
        <v>273</v>
      </c>
      <c r="D215" s="166"/>
      <c r="E215" s="171">
        <v>2</v>
      </c>
      <c r="F215" s="174"/>
      <c r="G215" s="174"/>
      <c r="H215" s="174"/>
      <c r="I215" s="174"/>
      <c r="J215" s="174"/>
      <c r="K215" s="174"/>
      <c r="L215" s="174"/>
      <c r="M215" s="174"/>
      <c r="N215" s="164"/>
      <c r="O215" s="164"/>
      <c r="P215" s="164"/>
      <c r="Q215" s="164"/>
      <c r="R215" s="164"/>
      <c r="S215" s="164"/>
      <c r="T215" s="165"/>
      <c r="U215" s="164"/>
      <c r="V215" s="154"/>
      <c r="W215" s="154"/>
      <c r="X215" s="154"/>
      <c r="Y215" s="154"/>
      <c r="Z215" s="154"/>
      <c r="AA215" s="154"/>
      <c r="AB215" s="154"/>
      <c r="AC215" s="154"/>
      <c r="AD215" s="154"/>
      <c r="AE215" s="154" t="s">
        <v>131</v>
      </c>
      <c r="AF215" s="154">
        <v>0</v>
      </c>
      <c r="AG215" s="154"/>
      <c r="AH215" s="154"/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</row>
    <row r="216" spans="1:60" outlineLevel="1" x14ac:dyDescent="0.2">
      <c r="A216" s="155"/>
      <c r="B216" s="161"/>
      <c r="C216" s="197" t="s">
        <v>168</v>
      </c>
      <c r="D216" s="166"/>
      <c r="E216" s="171">
        <v>4</v>
      </c>
      <c r="F216" s="174"/>
      <c r="G216" s="174"/>
      <c r="H216" s="174"/>
      <c r="I216" s="174"/>
      <c r="J216" s="174"/>
      <c r="K216" s="174"/>
      <c r="L216" s="174"/>
      <c r="M216" s="174"/>
      <c r="N216" s="164"/>
      <c r="O216" s="164"/>
      <c r="P216" s="164"/>
      <c r="Q216" s="164"/>
      <c r="R216" s="164"/>
      <c r="S216" s="164"/>
      <c r="T216" s="165"/>
      <c r="U216" s="164"/>
      <c r="V216" s="154"/>
      <c r="W216" s="154"/>
      <c r="X216" s="154"/>
      <c r="Y216" s="154"/>
      <c r="Z216" s="154"/>
      <c r="AA216" s="154"/>
      <c r="AB216" s="154"/>
      <c r="AC216" s="154"/>
      <c r="AD216" s="154"/>
      <c r="AE216" s="154" t="s">
        <v>131</v>
      </c>
      <c r="AF216" s="154">
        <v>0</v>
      </c>
      <c r="AG216" s="154"/>
      <c r="AH216" s="154"/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</row>
    <row r="217" spans="1:60" outlineLevel="1" x14ac:dyDescent="0.2">
      <c r="A217" s="155"/>
      <c r="B217" s="161"/>
      <c r="C217" s="197" t="s">
        <v>274</v>
      </c>
      <c r="D217" s="166"/>
      <c r="E217" s="171">
        <v>3</v>
      </c>
      <c r="F217" s="174"/>
      <c r="G217" s="174"/>
      <c r="H217" s="174"/>
      <c r="I217" s="174"/>
      <c r="J217" s="174"/>
      <c r="K217" s="174"/>
      <c r="L217" s="174"/>
      <c r="M217" s="174"/>
      <c r="N217" s="164"/>
      <c r="O217" s="164"/>
      <c r="P217" s="164"/>
      <c r="Q217" s="164"/>
      <c r="R217" s="164"/>
      <c r="S217" s="164"/>
      <c r="T217" s="165"/>
      <c r="U217" s="164"/>
      <c r="V217" s="154"/>
      <c r="W217" s="154"/>
      <c r="X217" s="154"/>
      <c r="Y217" s="154"/>
      <c r="Z217" s="154"/>
      <c r="AA217" s="154"/>
      <c r="AB217" s="154"/>
      <c r="AC217" s="154"/>
      <c r="AD217" s="154"/>
      <c r="AE217" s="154" t="s">
        <v>131</v>
      </c>
      <c r="AF217" s="154">
        <v>0</v>
      </c>
      <c r="AG217" s="154"/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</row>
    <row r="218" spans="1:60" ht="22.5" outlineLevel="1" x14ac:dyDescent="0.2">
      <c r="A218" s="155">
        <v>87</v>
      </c>
      <c r="B218" s="161" t="s">
        <v>380</v>
      </c>
      <c r="C218" s="196" t="s">
        <v>381</v>
      </c>
      <c r="D218" s="163" t="s">
        <v>156</v>
      </c>
      <c r="E218" s="170">
        <v>9</v>
      </c>
      <c r="F218" s="173"/>
      <c r="G218" s="174">
        <f>ROUND(E218*F218,2)</f>
        <v>0</v>
      </c>
      <c r="H218" s="173"/>
      <c r="I218" s="174">
        <f>ROUND(E218*H218,2)</f>
        <v>0</v>
      </c>
      <c r="J218" s="173"/>
      <c r="K218" s="174">
        <f>ROUND(E218*J218,2)</f>
        <v>0</v>
      </c>
      <c r="L218" s="174">
        <v>15</v>
      </c>
      <c r="M218" s="174">
        <f>G218*(1+L218/100)</f>
        <v>0</v>
      </c>
      <c r="N218" s="164">
        <v>2.5000000000000001E-3</v>
      </c>
      <c r="O218" s="164">
        <f>ROUND(E218*N218,5)</f>
        <v>2.2499999999999999E-2</v>
      </c>
      <c r="P218" s="164">
        <v>0</v>
      </c>
      <c r="Q218" s="164">
        <f>ROUND(E218*P218,5)</f>
        <v>0</v>
      </c>
      <c r="R218" s="164"/>
      <c r="S218" s="164"/>
      <c r="T218" s="165">
        <v>0</v>
      </c>
      <c r="U218" s="164">
        <f>ROUND(E218*T218,2)</f>
        <v>0</v>
      </c>
      <c r="V218" s="154"/>
      <c r="W218" s="154"/>
      <c r="X218" s="154"/>
      <c r="Y218" s="154"/>
      <c r="Z218" s="154"/>
      <c r="AA218" s="154"/>
      <c r="AB218" s="154"/>
      <c r="AC218" s="154"/>
      <c r="AD218" s="154"/>
      <c r="AE218" s="154" t="s">
        <v>174</v>
      </c>
      <c r="AF218" s="154"/>
      <c r="AG218" s="154"/>
      <c r="AH218" s="154"/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</row>
    <row r="219" spans="1:60" outlineLevel="1" x14ac:dyDescent="0.2">
      <c r="A219" s="155"/>
      <c r="B219" s="161"/>
      <c r="C219" s="197" t="s">
        <v>273</v>
      </c>
      <c r="D219" s="166"/>
      <c r="E219" s="171">
        <v>2</v>
      </c>
      <c r="F219" s="174"/>
      <c r="G219" s="174"/>
      <c r="H219" s="174"/>
      <c r="I219" s="174"/>
      <c r="J219" s="174"/>
      <c r="K219" s="174"/>
      <c r="L219" s="174"/>
      <c r="M219" s="174"/>
      <c r="N219" s="164"/>
      <c r="O219" s="164"/>
      <c r="P219" s="164"/>
      <c r="Q219" s="164"/>
      <c r="R219" s="164"/>
      <c r="S219" s="164"/>
      <c r="T219" s="165"/>
      <c r="U219" s="164"/>
      <c r="V219" s="154"/>
      <c r="W219" s="154"/>
      <c r="X219" s="154"/>
      <c r="Y219" s="154"/>
      <c r="Z219" s="154"/>
      <c r="AA219" s="154"/>
      <c r="AB219" s="154"/>
      <c r="AC219" s="154"/>
      <c r="AD219" s="154"/>
      <c r="AE219" s="154" t="s">
        <v>131</v>
      </c>
      <c r="AF219" s="154">
        <v>0</v>
      </c>
      <c r="AG219" s="154"/>
      <c r="AH219" s="154"/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  <c r="BG219" s="154"/>
      <c r="BH219" s="154"/>
    </row>
    <row r="220" spans="1:60" outlineLevel="1" x14ac:dyDescent="0.2">
      <c r="A220" s="155"/>
      <c r="B220" s="161"/>
      <c r="C220" s="197" t="s">
        <v>168</v>
      </c>
      <c r="D220" s="166"/>
      <c r="E220" s="171">
        <v>4</v>
      </c>
      <c r="F220" s="174"/>
      <c r="G220" s="174"/>
      <c r="H220" s="174"/>
      <c r="I220" s="174"/>
      <c r="J220" s="174"/>
      <c r="K220" s="174"/>
      <c r="L220" s="174"/>
      <c r="M220" s="174"/>
      <c r="N220" s="164"/>
      <c r="O220" s="164"/>
      <c r="P220" s="164"/>
      <c r="Q220" s="164"/>
      <c r="R220" s="164"/>
      <c r="S220" s="164"/>
      <c r="T220" s="165"/>
      <c r="U220" s="164"/>
      <c r="V220" s="154"/>
      <c r="W220" s="154"/>
      <c r="X220" s="154"/>
      <c r="Y220" s="154"/>
      <c r="Z220" s="154"/>
      <c r="AA220" s="154"/>
      <c r="AB220" s="154"/>
      <c r="AC220" s="154"/>
      <c r="AD220" s="154"/>
      <c r="AE220" s="154" t="s">
        <v>131</v>
      </c>
      <c r="AF220" s="154">
        <v>0</v>
      </c>
      <c r="AG220" s="154"/>
      <c r="AH220" s="154"/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</row>
    <row r="221" spans="1:60" outlineLevel="1" x14ac:dyDescent="0.2">
      <c r="A221" s="155"/>
      <c r="B221" s="161"/>
      <c r="C221" s="197" t="s">
        <v>274</v>
      </c>
      <c r="D221" s="166"/>
      <c r="E221" s="171">
        <v>3</v>
      </c>
      <c r="F221" s="174"/>
      <c r="G221" s="174"/>
      <c r="H221" s="174"/>
      <c r="I221" s="174"/>
      <c r="J221" s="174"/>
      <c r="K221" s="174"/>
      <c r="L221" s="174"/>
      <c r="M221" s="174"/>
      <c r="N221" s="164"/>
      <c r="O221" s="164"/>
      <c r="P221" s="164"/>
      <c r="Q221" s="164"/>
      <c r="R221" s="164"/>
      <c r="S221" s="164"/>
      <c r="T221" s="165"/>
      <c r="U221" s="164"/>
      <c r="V221" s="154"/>
      <c r="W221" s="154"/>
      <c r="X221" s="154"/>
      <c r="Y221" s="154"/>
      <c r="Z221" s="154"/>
      <c r="AA221" s="154"/>
      <c r="AB221" s="154"/>
      <c r="AC221" s="154"/>
      <c r="AD221" s="154"/>
      <c r="AE221" s="154" t="s">
        <v>131</v>
      </c>
      <c r="AF221" s="154">
        <v>0</v>
      </c>
      <c r="AG221" s="154"/>
      <c r="AH221" s="154"/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</row>
    <row r="222" spans="1:60" outlineLevel="1" x14ac:dyDescent="0.2">
      <c r="A222" s="155">
        <v>88</v>
      </c>
      <c r="B222" s="161" t="s">
        <v>382</v>
      </c>
      <c r="C222" s="196" t="s">
        <v>383</v>
      </c>
      <c r="D222" s="163" t="s">
        <v>384</v>
      </c>
      <c r="E222" s="170">
        <v>9</v>
      </c>
      <c r="F222" s="173"/>
      <c r="G222" s="174">
        <f>ROUND(E222*F222,2)</f>
        <v>0</v>
      </c>
      <c r="H222" s="173"/>
      <c r="I222" s="174">
        <f>ROUND(E222*H222,2)</f>
        <v>0</v>
      </c>
      <c r="J222" s="173"/>
      <c r="K222" s="174">
        <f>ROUND(E222*J222,2)</f>
        <v>0</v>
      </c>
      <c r="L222" s="174">
        <v>15</v>
      </c>
      <c r="M222" s="174">
        <f>G222*(1+L222/100)</f>
        <v>0</v>
      </c>
      <c r="N222" s="164">
        <v>2.4000000000000001E-4</v>
      </c>
      <c r="O222" s="164">
        <f>ROUND(E222*N222,5)</f>
        <v>2.16E-3</v>
      </c>
      <c r="P222" s="164">
        <v>0</v>
      </c>
      <c r="Q222" s="164">
        <f>ROUND(E222*P222,5)</f>
        <v>0</v>
      </c>
      <c r="R222" s="164"/>
      <c r="S222" s="164"/>
      <c r="T222" s="165">
        <v>0.124</v>
      </c>
      <c r="U222" s="164">
        <f>ROUND(E222*T222,2)</f>
        <v>1.1200000000000001</v>
      </c>
      <c r="V222" s="154"/>
      <c r="W222" s="154"/>
      <c r="X222" s="154"/>
      <c r="Y222" s="154"/>
      <c r="Z222" s="154"/>
      <c r="AA222" s="154"/>
      <c r="AB222" s="154"/>
      <c r="AC222" s="154"/>
      <c r="AD222" s="154"/>
      <c r="AE222" s="154" t="s">
        <v>129</v>
      </c>
      <c r="AF222" s="154"/>
      <c r="AG222" s="154"/>
      <c r="AH222" s="154"/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  <c r="BG222" s="154"/>
      <c r="BH222" s="154"/>
    </row>
    <row r="223" spans="1:60" outlineLevel="1" x14ac:dyDescent="0.2">
      <c r="A223" s="155"/>
      <c r="B223" s="161"/>
      <c r="C223" s="197" t="s">
        <v>273</v>
      </c>
      <c r="D223" s="166"/>
      <c r="E223" s="171">
        <v>2</v>
      </c>
      <c r="F223" s="174"/>
      <c r="G223" s="174"/>
      <c r="H223" s="174"/>
      <c r="I223" s="174"/>
      <c r="J223" s="174"/>
      <c r="K223" s="174"/>
      <c r="L223" s="174"/>
      <c r="M223" s="174"/>
      <c r="N223" s="164"/>
      <c r="O223" s="164"/>
      <c r="P223" s="164"/>
      <c r="Q223" s="164"/>
      <c r="R223" s="164"/>
      <c r="S223" s="164"/>
      <c r="T223" s="165"/>
      <c r="U223" s="164"/>
      <c r="V223" s="154"/>
      <c r="W223" s="154"/>
      <c r="X223" s="154"/>
      <c r="Y223" s="154"/>
      <c r="Z223" s="154"/>
      <c r="AA223" s="154"/>
      <c r="AB223" s="154"/>
      <c r="AC223" s="154"/>
      <c r="AD223" s="154"/>
      <c r="AE223" s="154" t="s">
        <v>131</v>
      </c>
      <c r="AF223" s="154">
        <v>0</v>
      </c>
      <c r="AG223" s="154"/>
      <c r="AH223" s="154"/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  <c r="BG223" s="154"/>
      <c r="BH223" s="154"/>
    </row>
    <row r="224" spans="1:60" outlineLevel="1" x14ac:dyDescent="0.2">
      <c r="A224" s="155"/>
      <c r="B224" s="161"/>
      <c r="C224" s="197" t="s">
        <v>168</v>
      </c>
      <c r="D224" s="166"/>
      <c r="E224" s="171">
        <v>4</v>
      </c>
      <c r="F224" s="174"/>
      <c r="G224" s="174"/>
      <c r="H224" s="174"/>
      <c r="I224" s="174"/>
      <c r="J224" s="174"/>
      <c r="K224" s="174"/>
      <c r="L224" s="174"/>
      <c r="M224" s="174"/>
      <c r="N224" s="164"/>
      <c r="O224" s="164"/>
      <c r="P224" s="164"/>
      <c r="Q224" s="164"/>
      <c r="R224" s="164"/>
      <c r="S224" s="164"/>
      <c r="T224" s="165"/>
      <c r="U224" s="164"/>
      <c r="V224" s="154"/>
      <c r="W224" s="154"/>
      <c r="X224" s="154"/>
      <c r="Y224" s="154"/>
      <c r="Z224" s="154"/>
      <c r="AA224" s="154"/>
      <c r="AB224" s="154"/>
      <c r="AC224" s="154"/>
      <c r="AD224" s="154"/>
      <c r="AE224" s="154" t="s">
        <v>131</v>
      </c>
      <c r="AF224" s="154">
        <v>0</v>
      </c>
      <c r="AG224" s="154"/>
      <c r="AH224" s="154"/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  <c r="BG224" s="154"/>
      <c r="BH224" s="154"/>
    </row>
    <row r="225" spans="1:60" outlineLevel="1" x14ac:dyDescent="0.2">
      <c r="A225" s="155"/>
      <c r="B225" s="161"/>
      <c r="C225" s="197" t="s">
        <v>274</v>
      </c>
      <c r="D225" s="166"/>
      <c r="E225" s="171">
        <v>3</v>
      </c>
      <c r="F225" s="174"/>
      <c r="G225" s="174"/>
      <c r="H225" s="174"/>
      <c r="I225" s="174"/>
      <c r="J225" s="174"/>
      <c r="K225" s="174"/>
      <c r="L225" s="174"/>
      <c r="M225" s="174"/>
      <c r="N225" s="164"/>
      <c r="O225" s="164"/>
      <c r="P225" s="164"/>
      <c r="Q225" s="164"/>
      <c r="R225" s="164"/>
      <c r="S225" s="164"/>
      <c r="T225" s="165"/>
      <c r="U225" s="164"/>
      <c r="V225" s="154"/>
      <c r="W225" s="154"/>
      <c r="X225" s="154"/>
      <c r="Y225" s="154"/>
      <c r="Z225" s="154"/>
      <c r="AA225" s="154"/>
      <c r="AB225" s="154"/>
      <c r="AC225" s="154"/>
      <c r="AD225" s="154"/>
      <c r="AE225" s="154" t="s">
        <v>131</v>
      </c>
      <c r="AF225" s="154">
        <v>0</v>
      </c>
      <c r="AG225" s="154"/>
      <c r="AH225" s="154"/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</row>
    <row r="226" spans="1:60" ht="22.5" outlineLevel="1" x14ac:dyDescent="0.2">
      <c r="A226" s="155">
        <v>89</v>
      </c>
      <c r="B226" s="161" t="s">
        <v>385</v>
      </c>
      <c r="C226" s="196" t="s">
        <v>386</v>
      </c>
      <c r="D226" s="163" t="s">
        <v>152</v>
      </c>
      <c r="E226" s="170">
        <v>0.26928000000000002</v>
      </c>
      <c r="F226" s="173"/>
      <c r="G226" s="174">
        <f>ROUND(E226*F226,2)</f>
        <v>0</v>
      </c>
      <c r="H226" s="173"/>
      <c r="I226" s="174">
        <f>ROUND(E226*H226,2)</f>
        <v>0</v>
      </c>
      <c r="J226" s="173"/>
      <c r="K226" s="174">
        <f>ROUND(E226*J226,2)</f>
        <v>0</v>
      </c>
      <c r="L226" s="174">
        <v>15</v>
      </c>
      <c r="M226" s="174">
        <f>G226*(1+L226/100)</f>
        <v>0</v>
      </c>
      <c r="N226" s="164">
        <v>0</v>
      </c>
      <c r="O226" s="164">
        <f>ROUND(E226*N226,5)</f>
        <v>0</v>
      </c>
      <c r="P226" s="164">
        <v>0</v>
      </c>
      <c r="Q226" s="164">
        <f>ROUND(E226*P226,5)</f>
        <v>0</v>
      </c>
      <c r="R226" s="164"/>
      <c r="S226" s="164"/>
      <c r="T226" s="165">
        <v>1.573</v>
      </c>
      <c r="U226" s="164">
        <f>ROUND(E226*T226,2)</f>
        <v>0.42</v>
      </c>
      <c r="V226" s="154"/>
      <c r="W226" s="154"/>
      <c r="X226" s="154"/>
      <c r="Y226" s="154"/>
      <c r="Z226" s="154"/>
      <c r="AA226" s="154"/>
      <c r="AB226" s="154"/>
      <c r="AC226" s="154"/>
      <c r="AD226" s="154"/>
      <c r="AE226" s="154" t="s">
        <v>129</v>
      </c>
      <c r="AF226" s="154"/>
      <c r="AG226" s="154"/>
      <c r="AH226" s="154"/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</row>
    <row r="227" spans="1:60" x14ac:dyDescent="0.2">
      <c r="A227" s="156" t="s">
        <v>124</v>
      </c>
      <c r="B227" s="162" t="s">
        <v>87</v>
      </c>
      <c r="C227" s="198" t="s">
        <v>88</v>
      </c>
      <c r="D227" s="167"/>
      <c r="E227" s="172"/>
      <c r="F227" s="175"/>
      <c r="G227" s="175">
        <f>SUMIF(AE228:AE234,"&lt;&gt;NOR",G228:G234)</f>
        <v>0</v>
      </c>
      <c r="H227" s="175"/>
      <c r="I227" s="175">
        <f>SUM(I228:I234)</f>
        <v>0</v>
      </c>
      <c r="J227" s="175"/>
      <c r="K227" s="175">
        <f>SUM(K228:K234)</f>
        <v>0</v>
      </c>
      <c r="L227" s="175"/>
      <c r="M227" s="175">
        <f>SUM(M228:M234)</f>
        <v>0</v>
      </c>
      <c r="N227" s="168"/>
      <c r="O227" s="168">
        <f>SUM(O228:O234)</f>
        <v>0.15307999999999999</v>
      </c>
      <c r="P227" s="168"/>
      <c r="Q227" s="168">
        <f>SUM(Q228:Q234)</f>
        <v>0</v>
      </c>
      <c r="R227" s="168"/>
      <c r="S227" s="168"/>
      <c r="T227" s="169"/>
      <c r="U227" s="168">
        <f>SUM(U228:U234)</f>
        <v>19.799999999999997</v>
      </c>
      <c r="AE227" t="s">
        <v>125</v>
      </c>
    </row>
    <row r="228" spans="1:60" ht="22.5" outlineLevel="1" x14ac:dyDescent="0.2">
      <c r="A228" s="155">
        <v>90</v>
      </c>
      <c r="B228" s="161" t="s">
        <v>387</v>
      </c>
      <c r="C228" s="196" t="s">
        <v>388</v>
      </c>
      <c r="D228" s="163" t="s">
        <v>162</v>
      </c>
      <c r="E228" s="170">
        <v>4</v>
      </c>
      <c r="F228" s="173"/>
      <c r="G228" s="174">
        <f>ROUND(E228*F228,2)</f>
        <v>0</v>
      </c>
      <c r="H228" s="173"/>
      <c r="I228" s="174">
        <f>ROUND(E228*H228,2)</f>
        <v>0</v>
      </c>
      <c r="J228" s="173"/>
      <c r="K228" s="174">
        <f>ROUND(E228*J228,2)</f>
        <v>0</v>
      </c>
      <c r="L228" s="174">
        <v>15</v>
      </c>
      <c r="M228" s="174">
        <f>G228*(1+L228/100)</f>
        <v>0</v>
      </c>
      <c r="N228" s="164">
        <v>1.2149999999999999E-2</v>
      </c>
      <c r="O228" s="164">
        <f>ROUND(E228*N228,5)</f>
        <v>4.8599999999999997E-2</v>
      </c>
      <c r="P228" s="164">
        <v>0</v>
      </c>
      <c r="Q228" s="164">
        <f>ROUND(E228*P228,5)</f>
        <v>0</v>
      </c>
      <c r="R228" s="164"/>
      <c r="S228" s="164"/>
      <c r="T228" s="165">
        <v>1.0109999999999999</v>
      </c>
      <c r="U228" s="164">
        <f>ROUND(E228*T228,2)</f>
        <v>4.04</v>
      </c>
      <c r="V228" s="154"/>
      <c r="W228" s="154"/>
      <c r="X228" s="154"/>
      <c r="Y228" s="154"/>
      <c r="Z228" s="154"/>
      <c r="AA228" s="154"/>
      <c r="AB228" s="154"/>
      <c r="AC228" s="154"/>
      <c r="AD228" s="154"/>
      <c r="AE228" s="154" t="s">
        <v>129</v>
      </c>
      <c r="AF228" s="154"/>
      <c r="AG228" s="154"/>
      <c r="AH228" s="154"/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</row>
    <row r="229" spans="1:60" outlineLevel="1" x14ac:dyDescent="0.2">
      <c r="A229" s="155"/>
      <c r="B229" s="161"/>
      <c r="C229" s="197" t="s">
        <v>389</v>
      </c>
      <c r="D229" s="166"/>
      <c r="E229" s="171">
        <v>4</v>
      </c>
      <c r="F229" s="174"/>
      <c r="G229" s="174"/>
      <c r="H229" s="174"/>
      <c r="I229" s="174"/>
      <c r="J229" s="174"/>
      <c r="K229" s="174"/>
      <c r="L229" s="174"/>
      <c r="M229" s="174"/>
      <c r="N229" s="164"/>
      <c r="O229" s="164"/>
      <c r="P229" s="164"/>
      <c r="Q229" s="164"/>
      <c r="R229" s="164"/>
      <c r="S229" s="164"/>
      <c r="T229" s="165"/>
      <c r="U229" s="164"/>
      <c r="V229" s="154"/>
      <c r="W229" s="154"/>
      <c r="X229" s="154"/>
      <c r="Y229" s="154"/>
      <c r="Z229" s="154"/>
      <c r="AA229" s="154"/>
      <c r="AB229" s="154"/>
      <c r="AC229" s="154"/>
      <c r="AD229" s="154"/>
      <c r="AE229" s="154" t="s">
        <v>131</v>
      </c>
      <c r="AF229" s="154">
        <v>0</v>
      </c>
      <c r="AG229" s="154"/>
      <c r="AH229" s="154"/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</row>
    <row r="230" spans="1:60" ht="22.5" outlineLevel="1" x14ac:dyDescent="0.2">
      <c r="A230" s="155">
        <v>91</v>
      </c>
      <c r="B230" s="161" t="s">
        <v>390</v>
      </c>
      <c r="C230" s="196" t="s">
        <v>391</v>
      </c>
      <c r="D230" s="163" t="s">
        <v>162</v>
      </c>
      <c r="E230" s="170">
        <v>4</v>
      </c>
      <c r="F230" s="173"/>
      <c r="G230" s="174">
        <f>ROUND(E230*F230,2)</f>
        <v>0</v>
      </c>
      <c r="H230" s="173"/>
      <c r="I230" s="174">
        <f>ROUND(E230*H230,2)</f>
        <v>0</v>
      </c>
      <c r="J230" s="173"/>
      <c r="K230" s="174">
        <f>ROUND(E230*J230,2)</f>
        <v>0</v>
      </c>
      <c r="L230" s="174">
        <v>15</v>
      </c>
      <c r="M230" s="174">
        <f>G230*(1+L230/100)</f>
        <v>0</v>
      </c>
      <c r="N230" s="164">
        <v>0</v>
      </c>
      <c r="O230" s="164">
        <f>ROUND(E230*N230,5)</f>
        <v>0</v>
      </c>
      <c r="P230" s="164">
        <v>0</v>
      </c>
      <c r="Q230" s="164">
        <f>ROUND(E230*P230,5)</f>
        <v>0</v>
      </c>
      <c r="R230" s="164"/>
      <c r="S230" s="164"/>
      <c r="T230" s="165">
        <v>0.57999999999999996</v>
      </c>
      <c r="U230" s="164">
        <f>ROUND(E230*T230,2)</f>
        <v>2.3199999999999998</v>
      </c>
      <c r="V230" s="154"/>
      <c r="W230" s="154"/>
      <c r="X230" s="154"/>
      <c r="Y230" s="154"/>
      <c r="Z230" s="154"/>
      <c r="AA230" s="154"/>
      <c r="AB230" s="154"/>
      <c r="AC230" s="154"/>
      <c r="AD230" s="154"/>
      <c r="AE230" s="154" t="s">
        <v>129</v>
      </c>
      <c r="AF230" s="154"/>
      <c r="AG230" s="154"/>
      <c r="AH230" s="154"/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  <c r="BG230" s="154"/>
      <c r="BH230" s="154"/>
    </row>
    <row r="231" spans="1:60" outlineLevel="1" x14ac:dyDescent="0.2">
      <c r="A231" s="155"/>
      <c r="B231" s="161"/>
      <c r="C231" s="197" t="s">
        <v>389</v>
      </c>
      <c r="D231" s="166"/>
      <c r="E231" s="171">
        <v>4</v>
      </c>
      <c r="F231" s="174"/>
      <c r="G231" s="174"/>
      <c r="H231" s="174"/>
      <c r="I231" s="174"/>
      <c r="J231" s="174"/>
      <c r="K231" s="174"/>
      <c r="L231" s="174"/>
      <c r="M231" s="174"/>
      <c r="N231" s="164"/>
      <c r="O231" s="164"/>
      <c r="P231" s="164"/>
      <c r="Q231" s="164"/>
      <c r="R231" s="164"/>
      <c r="S231" s="164"/>
      <c r="T231" s="165"/>
      <c r="U231" s="164"/>
      <c r="V231" s="154"/>
      <c r="W231" s="154"/>
      <c r="X231" s="154"/>
      <c r="Y231" s="154"/>
      <c r="Z231" s="154"/>
      <c r="AA231" s="154"/>
      <c r="AB231" s="154"/>
      <c r="AC231" s="154"/>
      <c r="AD231" s="154"/>
      <c r="AE231" s="154" t="s">
        <v>131</v>
      </c>
      <c r="AF231" s="154">
        <v>0</v>
      </c>
      <c r="AG231" s="154"/>
      <c r="AH231" s="154"/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  <c r="BG231" s="154"/>
      <c r="BH231" s="154"/>
    </row>
    <row r="232" spans="1:60" ht="22.5" outlineLevel="1" x14ac:dyDescent="0.2">
      <c r="A232" s="155">
        <v>92</v>
      </c>
      <c r="B232" s="161" t="s">
        <v>392</v>
      </c>
      <c r="C232" s="196" t="s">
        <v>393</v>
      </c>
      <c r="D232" s="163" t="s">
        <v>187</v>
      </c>
      <c r="E232" s="170">
        <v>8</v>
      </c>
      <c r="F232" s="173"/>
      <c r="G232" s="174">
        <f>ROUND(E232*F232,2)</f>
        <v>0</v>
      </c>
      <c r="H232" s="173"/>
      <c r="I232" s="174">
        <f>ROUND(E232*H232,2)</f>
        <v>0</v>
      </c>
      <c r="J232" s="173"/>
      <c r="K232" s="174">
        <f>ROUND(E232*J232,2)</f>
        <v>0</v>
      </c>
      <c r="L232" s="174">
        <v>15</v>
      </c>
      <c r="M232" s="174">
        <f>G232*(1+L232/100)</f>
        <v>0</v>
      </c>
      <c r="N232" s="164">
        <v>1.306E-2</v>
      </c>
      <c r="O232" s="164">
        <f>ROUND(E232*N232,5)</f>
        <v>0.10448</v>
      </c>
      <c r="P232" s="164">
        <v>0</v>
      </c>
      <c r="Q232" s="164">
        <f>ROUND(E232*P232,5)</f>
        <v>0</v>
      </c>
      <c r="R232" s="164"/>
      <c r="S232" s="164"/>
      <c r="T232" s="165">
        <v>1.6579999999999999</v>
      </c>
      <c r="U232" s="164">
        <f>ROUND(E232*T232,2)</f>
        <v>13.26</v>
      </c>
      <c r="V232" s="154"/>
      <c r="W232" s="154"/>
      <c r="X232" s="154"/>
      <c r="Y232" s="154"/>
      <c r="Z232" s="154"/>
      <c r="AA232" s="154"/>
      <c r="AB232" s="154"/>
      <c r="AC232" s="154"/>
      <c r="AD232" s="154"/>
      <c r="AE232" s="154" t="s">
        <v>129</v>
      </c>
      <c r="AF232" s="154"/>
      <c r="AG232" s="154"/>
      <c r="AH232" s="154"/>
      <c r="AI232" s="154"/>
      <c r="AJ232" s="154"/>
      <c r="AK232" s="154"/>
      <c r="AL232" s="154"/>
      <c r="AM232" s="154"/>
      <c r="AN232" s="154"/>
      <c r="AO232" s="154"/>
      <c r="AP232" s="154"/>
      <c r="AQ232" s="154"/>
      <c r="AR232" s="154"/>
      <c r="AS232" s="154"/>
      <c r="AT232" s="154"/>
      <c r="AU232" s="154"/>
      <c r="AV232" s="154"/>
      <c r="AW232" s="154"/>
      <c r="AX232" s="154"/>
      <c r="AY232" s="154"/>
      <c r="AZ232" s="154"/>
      <c r="BA232" s="154"/>
      <c r="BB232" s="154"/>
      <c r="BC232" s="154"/>
      <c r="BD232" s="154"/>
      <c r="BE232" s="154"/>
      <c r="BF232" s="154"/>
      <c r="BG232" s="154"/>
      <c r="BH232" s="154"/>
    </row>
    <row r="233" spans="1:60" outlineLevel="1" x14ac:dyDescent="0.2">
      <c r="A233" s="155"/>
      <c r="B233" s="161"/>
      <c r="C233" s="197" t="s">
        <v>394</v>
      </c>
      <c r="D233" s="166"/>
      <c r="E233" s="171">
        <v>8</v>
      </c>
      <c r="F233" s="174"/>
      <c r="G233" s="174"/>
      <c r="H233" s="174"/>
      <c r="I233" s="174"/>
      <c r="J233" s="174"/>
      <c r="K233" s="174"/>
      <c r="L233" s="174"/>
      <c r="M233" s="174"/>
      <c r="N233" s="164"/>
      <c r="O233" s="164"/>
      <c r="P233" s="164"/>
      <c r="Q233" s="164"/>
      <c r="R233" s="164"/>
      <c r="S233" s="164"/>
      <c r="T233" s="165"/>
      <c r="U233" s="164"/>
      <c r="V233" s="154"/>
      <c r="W233" s="154"/>
      <c r="X233" s="154"/>
      <c r="Y233" s="154"/>
      <c r="Z233" s="154"/>
      <c r="AA233" s="154"/>
      <c r="AB233" s="154"/>
      <c r="AC233" s="154"/>
      <c r="AD233" s="154"/>
      <c r="AE233" s="154" t="s">
        <v>131</v>
      </c>
      <c r="AF233" s="154">
        <v>0</v>
      </c>
      <c r="AG233" s="154"/>
      <c r="AH233" s="154"/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  <c r="BG233" s="154"/>
      <c r="BH233" s="154"/>
    </row>
    <row r="234" spans="1:60" outlineLevel="1" x14ac:dyDescent="0.2">
      <c r="A234" s="155">
        <v>93</v>
      </c>
      <c r="B234" s="161" t="s">
        <v>395</v>
      </c>
      <c r="C234" s="196" t="s">
        <v>396</v>
      </c>
      <c r="D234" s="163" t="s">
        <v>152</v>
      </c>
      <c r="E234" s="170">
        <v>0.15307999999999999</v>
      </c>
      <c r="F234" s="173"/>
      <c r="G234" s="174">
        <f>ROUND(E234*F234,2)</f>
        <v>0</v>
      </c>
      <c r="H234" s="173"/>
      <c r="I234" s="174">
        <f>ROUND(E234*H234,2)</f>
        <v>0</v>
      </c>
      <c r="J234" s="173"/>
      <c r="K234" s="174">
        <f>ROUND(E234*J234,2)</f>
        <v>0</v>
      </c>
      <c r="L234" s="174">
        <v>15</v>
      </c>
      <c r="M234" s="174">
        <f>G234*(1+L234/100)</f>
        <v>0</v>
      </c>
      <c r="N234" s="164">
        <v>0</v>
      </c>
      <c r="O234" s="164">
        <f>ROUND(E234*N234,5)</f>
        <v>0</v>
      </c>
      <c r="P234" s="164">
        <v>0</v>
      </c>
      <c r="Q234" s="164">
        <f>ROUND(E234*P234,5)</f>
        <v>0</v>
      </c>
      <c r="R234" s="164"/>
      <c r="S234" s="164"/>
      <c r="T234" s="165">
        <v>1.1559999999999999</v>
      </c>
      <c r="U234" s="164">
        <f>ROUND(E234*T234,2)</f>
        <v>0.18</v>
      </c>
      <c r="V234" s="154"/>
      <c r="W234" s="154"/>
      <c r="X234" s="154"/>
      <c r="Y234" s="154"/>
      <c r="Z234" s="154"/>
      <c r="AA234" s="154"/>
      <c r="AB234" s="154"/>
      <c r="AC234" s="154"/>
      <c r="AD234" s="154"/>
      <c r="AE234" s="154" t="s">
        <v>129</v>
      </c>
      <c r="AF234" s="154"/>
      <c r="AG234" s="154"/>
      <c r="AH234" s="154"/>
      <c r="AI234" s="154"/>
      <c r="AJ234" s="154"/>
      <c r="AK234" s="154"/>
      <c r="AL234" s="154"/>
      <c r="AM234" s="154"/>
      <c r="AN234" s="154"/>
      <c r="AO234" s="154"/>
      <c r="AP234" s="154"/>
      <c r="AQ234" s="154"/>
      <c r="AR234" s="154"/>
      <c r="AS234" s="154"/>
      <c r="AT234" s="154"/>
      <c r="AU234" s="154"/>
      <c r="AV234" s="154"/>
      <c r="AW234" s="154"/>
      <c r="AX234" s="154"/>
      <c r="AY234" s="154"/>
      <c r="AZ234" s="154"/>
      <c r="BA234" s="154"/>
      <c r="BB234" s="154"/>
      <c r="BC234" s="154"/>
      <c r="BD234" s="154"/>
      <c r="BE234" s="154"/>
      <c r="BF234" s="154"/>
      <c r="BG234" s="154"/>
      <c r="BH234" s="154"/>
    </row>
    <row r="235" spans="1:60" x14ac:dyDescent="0.2">
      <c r="A235" s="156" t="s">
        <v>124</v>
      </c>
      <c r="B235" s="162" t="s">
        <v>89</v>
      </c>
      <c r="C235" s="198" t="s">
        <v>90</v>
      </c>
      <c r="D235" s="167"/>
      <c r="E235" s="172"/>
      <c r="F235" s="175"/>
      <c r="G235" s="175">
        <f>SUMIF(AE236:AE238,"&lt;&gt;NOR",G236:G238)</f>
        <v>0</v>
      </c>
      <c r="H235" s="175"/>
      <c r="I235" s="175">
        <f>SUM(I236:I238)</f>
        <v>0</v>
      </c>
      <c r="J235" s="175"/>
      <c r="K235" s="175">
        <f>SUM(K236:K238)</f>
        <v>0</v>
      </c>
      <c r="L235" s="175"/>
      <c r="M235" s="175">
        <f>SUM(M236:M238)</f>
        <v>0</v>
      </c>
      <c r="N235" s="168"/>
      <c r="O235" s="168">
        <f>SUM(O236:O238)</f>
        <v>1.5299999999999999E-2</v>
      </c>
      <c r="P235" s="168"/>
      <c r="Q235" s="168">
        <f>SUM(Q236:Q238)</f>
        <v>0</v>
      </c>
      <c r="R235" s="168"/>
      <c r="S235" s="168"/>
      <c r="T235" s="169"/>
      <c r="U235" s="168">
        <f>SUM(U236:U238)</f>
        <v>3.84</v>
      </c>
      <c r="AE235" t="s">
        <v>125</v>
      </c>
    </row>
    <row r="236" spans="1:60" outlineLevel="1" x14ac:dyDescent="0.2">
      <c r="A236" s="155">
        <v>94</v>
      </c>
      <c r="B236" s="161" t="s">
        <v>397</v>
      </c>
      <c r="C236" s="196" t="s">
        <v>398</v>
      </c>
      <c r="D236" s="163" t="s">
        <v>156</v>
      </c>
      <c r="E236" s="170">
        <v>6</v>
      </c>
      <c r="F236" s="173"/>
      <c r="G236" s="174">
        <f>ROUND(E236*F236,2)</f>
        <v>0</v>
      </c>
      <c r="H236" s="173"/>
      <c r="I236" s="174">
        <f>ROUND(E236*H236,2)</f>
        <v>0</v>
      </c>
      <c r="J236" s="173"/>
      <c r="K236" s="174">
        <f>ROUND(E236*J236,2)</f>
        <v>0</v>
      </c>
      <c r="L236" s="174">
        <v>15</v>
      </c>
      <c r="M236" s="174">
        <f>G236*(1+L236/100)</f>
        <v>0</v>
      </c>
      <c r="N236" s="164">
        <v>2.5500000000000002E-3</v>
      </c>
      <c r="O236" s="164">
        <f>ROUND(E236*N236,5)</f>
        <v>1.5299999999999999E-2</v>
      </c>
      <c r="P236" s="164">
        <v>0</v>
      </c>
      <c r="Q236" s="164">
        <f>ROUND(E236*P236,5)</f>
        <v>0</v>
      </c>
      <c r="R236" s="164"/>
      <c r="S236" s="164"/>
      <c r="T236" s="165">
        <v>0.62790000000000001</v>
      </c>
      <c r="U236" s="164">
        <f>ROUND(E236*T236,2)</f>
        <v>3.77</v>
      </c>
      <c r="V236" s="154"/>
      <c r="W236" s="154"/>
      <c r="X236" s="154"/>
      <c r="Y236" s="154"/>
      <c r="Z236" s="154"/>
      <c r="AA236" s="154"/>
      <c r="AB236" s="154"/>
      <c r="AC236" s="154"/>
      <c r="AD236" s="154"/>
      <c r="AE236" s="154" t="s">
        <v>129</v>
      </c>
      <c r="AF236" s="154"/>
      <c r="AG236" s="154"/>
      <c r="AH236" s="154"/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  <c r="BG236" s="154"/>
      <c r="BH236" s="154"/>
    </row>
    <row r="237" spans="1:60" outlineLevel="1" x14ac:dyDescent="0.2">
      <c r="A237" s="155"/>
      <c r="B237" s="161"/>
      <c r="C237" s="197" t="s">
        <v>399</v>
      </c>
      <c r="D237" s="166"/>
      <c r="E237" s="171">
        <v>6</v>
      </c>
      <c r="F237" s="174"/>
      <c r="G237" s="174"/>
      <c r="H237" s="174"/>
      <c r="I237" s="174"/>
      <c r="J237" s="174"/>
      <c r="K237" s="174"/>
      <c r="L237" s="174"/>
      <c r="M237" s="174"/>
      <c r="N237" s="164"/>
      <c r="O237" s="164"/>
      <c r="P237" s="164"/>
      <c r="Q237" s="164"/>
      <c r="R237" s="164"/>
      <c r="S237" s="164"/>
      <c r="T237" s="165"/>
      <c r="U237" s="164"/>
      <c r="V237" s="154"/>
      <c r="W237" s="154"/>
      <c r="X237" s="154"/>
      <c r="Y237" s="154"/>
      <c r="Z237" s="154"/>
      <c r="AA237" s="154"/>
      <c r="AB237" s="154"/>
      <c r="AC237" s="154"/>
      <c r="AD237" s="154"/>
      <c r="AE237" s="154" t="s">
        <v>131</v>
      </c>
      <c r="AF237" s="154">
        <v>0</v>
      </c>
      <c r="AG237" s="154"/>
      <c r="AH237" s="154"/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</row>
    <row r="238" spans="1:60" outlineLevel="1" x14ac:dyDescent="0.2">
      <c r="A238" s="155">
        <v>95</v>
      </c>
      <c r="B238" s="161" t="s">
        <v>400</v>
      </c>
      <c r="C238" s="196" t="s">
        <v>401</v>
      </c>
      <c r="D238" s="163" t="s">
        <v>152</v>
      </c>
      <c r="E238" s="170">
        <v>1.5299999999999999E-2</v>
      </c>
      <c r="F238" s="173"/>
      <c r="G238" s="174">
        <f>ROUND(E238*F238,2)</f>
        <v>0</v>
      </c>
      <c r="H238" s="173"/>
      <c r="I238" s="174">
        <f>ROUND(E238*H238,2)</f>
        <v>0</v>
      </c>
      <c r="J238" s="173"/>
      <c r="K238" s="174">
        <f>ROUND(E238*J238,2)</f>
        <v>0</v>
      </c>
      <c r="L238" s="174">
        <v>15</v>
      </c>
      <c r="M238" s="174">
        <f>G238*(1+L238/100)</f>
        <v>0</v>
      </c>
      <c r="N238" s="164">
        <v>0</v>
      </c>
      <c r="O238" s="164">
        <f>ROUND(E238*N238,5)</f>
        <v>0</v>
      </c>
      <c r="P238" s="164">
        <v>0</v>
      </c>
      <c r="Q238" s="164">
        <f>ROUND(E238*P238,5)</f>
        <v>0</v>
      </c>
      <c r="R238" s="164"/>
      <c r="S238" s="164"/>
      <c r="T238" s="165">
        <v>4.82</v>
      </c>
      <c r="U238" s="164">
        <f>ROUND(E238*T238,2)</f>
        <v>7.0000000000000007E-2</v>
      </c>
      <c r="V238" s="154"/>
      <c r="W238" s="154"/>
      <c r="X238" s="154"/>
      <c r="Y238" s="154"/>
      <c r="Z238" s="154"/>
      <c r="AA238" s="154"/>
      <c r="AB238" s="154"/>
      <c r="AC238" s="154"/>
      <c r="AD238" s="154"/>
      <c r="AE238" s="154" t="s">
        <v>129</v>
      </c>
      <c r="AF238" s="154"/>
      <c r="AG238" s="154"/>
      <c r="AH238" s="154"/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  <c r="BG238" s="154"/>
      <c r="BH238" s="154"/>
    </row>
    <row r="239" spans="1:60" x14ac:dyDescent="0.2">
      <c r="A239" s="156" t="s">
        <v>124</v>
      </c>
      <c r="B239" s="162" t="s">
        <v>91</v>
      </c>
      <c r="C239" s="198" t="s">
        <v>92</v>
      </c>
      <c r="D239" s="167"/>
      <c r="E239" s="172"/>
      <c r="F239" s="175"/>
      <c r="G239" s="175">
        <f>SUMIF(AE240:AE252,"&lt;&gt;NOR",G240:G252)</f>
        <v>0</v>
      </c>
      <c r="H239" s="175"/>
      <c r="I239" s="175">
        <f>SUM(I240:I252)</f>
        <v>0</v>
      </c>
      <c r="J239" s="175"/>
      <c r="K239" s="175">
        <f>SUM(K240:K252)</f>
        <v>0</v>
      </c>
      <c r="L239" s="175"/>
      <c r="M239" s="175">
        <f>SUM(M240:M252)</f>
        <v>0</v>
      </c>
      <c r="N239" s="168"/>
      <c r="O239" s="168">
        <f>SUM(O240:O252)</f>
        <v>1.58765</v>
      </c>
      <c r="P239" s="168"/>
      <c r="Q239" s="168">
        <f>SUM(Q240:Q252)</f>
        <v>0</v>
      </c>
      <c r="R239" s="168"/>
      <c r="S239" s="168"/>
      <c r="T239" s="169"/>
      <c r="U239" s="168">
        <f>SUM(U240:U252)</f>
        <v>73.5</v>
      </c>
      <c r="AE239" t="s">
        <v>125</v>
      </c>
    </row>
    <row r="240" spans="1:60" outlineLevel="1" x14ac:dyDescent="0.2">
      <c r="A240" s="155">
        <v>96</v>
      </c>
      <c r="B240" s="161" t="s">
        <v>402</v>
      </c>
      <c r="C240" s="196" t="s">
        <v>403</v>
      </c>
      <c r="D240" s="163" t="s">
        <v>162</v>
      </c>
      <c r="E240" s="170">
        <v>65.540000000000006</v>
      </c>
      <c r="F240" s="173"/>
      <c r="G240" s="174">
        <f>ROUND(E240*F240,2)</f>
        <v>0</v>
      </c>
      <c r="H240" s="173"/>
      <c r="I240" s="174">
        <f>ROUND(E240*H240,2)</f>
        <v>0</v>
      </c>
      <c r="J240" s="173"/>
      <c r="K240" s="174">
        <f>ROUND(E240*J240,2)</f>
        <v>0</v>
      </c>
      <c r="L240" s="174">
        <v>15</v>
      </c>
      <c r="M240" s="174">
        <f>G240*(1+L240/100)</f>
        <v>0</v>
      </c>
      <c r="N240" s="164">
        <v>2.1000000000000001E-4</v>
      </c>
      <c r="O240" s="164">
        <f>ROUND(E240*N240,5)</f>
        <v>1.376E-2</v>
      </c>
      <c r="P240" s="164">
        <v>0</v>
      </c>
      <c r="Q240" s="164">
        <f>ROUND(E240*P240,5)</f>
        <v>0</v>
      </c>
      <c r="R240" s="164"/>
      <c r="S240" s="164"/>
      <c r="T240" s="165">
        <v>0.05</v>
      </c>
      <c r="U240" s="164">
        <f>ROUND(E240*T240,2)</f>
        <v>3.28</v>
      </c>
      <c r="V240" s="154"/>
      <c r="W240" s="154"/>
      <c r="X240" s="154"/>
      <c r="Y240" s="154"/>
      <c r="Z240" s="154"/>
      <c r="AA240" s="154"/>
      <c r="AB240" s="154"/>
      <c r="AC240" s="154"/>
      <c r="AD240" s="154"/>
      <c r="AE240" s="154" t="s">
        <v>129</v>
      </c>
      <c r="AF240" s="154"/>
      <c r="AG240" s="154"/>
      <c r="AH240" s="154"/>
      <c r="AI240" s="154"/>
      <c r="AJ240" s="154"/>
      <c r="AK240" s="154"/>
      <c r="AL240" s="154"/>
      <c r="AM240" s="154"/>
      <c r="AN240" s="154"/>
      <c r="AO240" s="154"/>
      <c r="AP240" s="154"/>
      <c r="AQ240" s="154"/>
      <c r="AR240" s="154"/>
      <c r="AS240" s="154"/>
      <c r="AT240" s="154"/>
      <c r="AU240" s="154"/>
      <c r="AV240" s="154"/>
      <c r="AW240" s="154"/>
      <c r="AX240" s="154"/>
      <c r="AY240" s="154"/>
      <c r="AZ240" s="154"/>
      <c r="BA240" s="154"/>
      <c r="BB240" s="154"/>
      <c r="BC240" s="154"/>
      <c r="BD240" s="154"/>
      <c r="BE240" s="154"/>
      <c r="BF240" s="154"/>
      <c r="BG240" s="154"/>
      <c r="BH240" s="154"/>
    </row>
    <row r="241" spans="1:60" ht="22.5" outlineLevel="1" x14ac:dyDescent="0.2">
      <c r="A241" s="155"/>
      <c r="B241" s="161"/>
      <c r="C241" s="197" t="s">
        <v>256</v>
      </c>
      <c r="D241" s="166"/>
      <c r="E241" s="171">
        <v>45.54</v>
      </c>
      <c r="F241" s="174"/>
      <c r="G241" s="174"/>
      <c r="H241" s="174"/>
      <c r="I241" s="174"/>
      <c r="J241" s="174"/>
      <c r="K241" s="174"/>
      <c r="L241" s="174"/>
      <c r="M241" s="174"/>
      <c r="N241" s="164"/>
      <c r="O241" s="164"/>
      <c r="P241" s="164"/>
      <c r="Q241" s="164"/>
      <c r="R241" s="164"/>
      <c r="S241" s="164"/>
      <c r="T241" s="165"/>
      <c r="U241" s="164"/>
      <c r="V241" s="154"/>
      <c r="W241" s="154"/>
      <c r="X241" s="154"/>
      <c r="Y241" s="154"/>
      <c r="Z241" s="154"/>
      <c r="AA241" s="154"/>
      <c r="AB241" s="154"/>
      <c r="AC241" s="154"/>
      <c r="AD241" s="154"/>
      <c r="AE241" s="154" t="s">
        <v>131</v>
      </c>
      <c r="AF241" s="154">
        <v>0</v>
      </c>
      <c r="AG241" s="154"/>
      <c r="AH241" s="154"/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  <c r="BG241" s="154"/>
      <c r="BH241" s="154"/>
    </row>
    <row r="242" spans="1:60" outlineLevel="1" x14ac:dyDescent="0.2">
      <c r="A242" s="155"/>
      <c r="B242" s="161"/>
      <c r="C242" s="197" t="s">
        <v>257</v>
      </c>
      <c r="D242" s="166"/>
      <c r="E242" s="171">
        <v>10</v>
      </c>
      <c r="F242" s="174"/>
      <c r="G242" s="174"/>
      <c r="H242" s="174"/>
      <c r="I242" s="174"/>
      <c r="J242" s="174"/>
      <c r="K242" s="174"/>
      <c r="L242" s="174"/>
      <c r="M242" s="174"/>
      <c r="N242" s="164"/>
      <c r="O242" s="164"/>
      <c r="P242" s="164"/>
      <c r="Q242" s="164"/>
      <c r="R242" s="164"/>
      <c r="S242" s="164"/>
      <c r="T242" s="165"/>
      <c r="U242" s="164"/>
      <c r="V242" s="154"/>
      <c r="W242" s="154"/>
      <c r="X242" s="154"/>
      <c r="Y242" s="154"/>
      <c r="Z242" s="154"/>
      <c r="AA242" s="154"/>
      <c r="AB242" s="154"/>
      <c r="AC242" s="154"/>
      <c r="AD242" s="154"/>
      <c r="AE242" s="154" t="s">
        <v>131</v>
      </c>
      <c r="AF242" s="154">
        <v>0</v>
      </c>
      <c r="AG242" s="154"/>
      <c r="AH242" s="154"/>
      <c r="AI242" s="154"/>
      <c r="AJ242" s="154"/>
      <c r="AK242" s="154"/>
      <c r="AL242" s="154"/>
      <c r="AM242" s="154"/>
      <c r="AN242" s="154"/>
      <c r="AO242" s="154"/>
      <c r="AP242" s="154"/>
      <c r="AQ242" s="154"/>
      <c r="AR242" s="154"/>
      <c r="AS242" s="154"/>
      <c r="AT242" s="154"/>
      <c r="AU242" s="154"/>
      <c r="AV242" s="154"/>
      <c r="AW242" s="154"/>
      <c r="AX242" s="154"/>
      <c r="AY242" s="154"/>
      <c r="AZ242" s="154"/>
      <c r="BA242" s="154"/>
      <c r="BB242" s="154"/>
      <c r="BC242" s="154"/>
      <c r="BD242" s="154"/>
      <c r="BE242" s="154"/>
      <c r="BF242" s="154"/>
      <c r="BG242" s="154"/>
      <c r="BH242" s="154"/>
    </row>
    <row r="243" spans="1:60" outlineLevel="1" x14ac:dyDescent="0.2">
      <c r="A243" s="155"/>
      <c r="B243" s="161"/>
      <c r="C243" s="197" t="s">
        <v>258</v>
      </c>
      <c r="D243" s="166"/>
      <c r="E243" s="171">
        <v>10</v>
      </c>
      <c r="F243" s="174"/>
      <c r="G243" s="174"/>
      <c r="H243" s="174"/>
      <c r="I243" s="174"/>
      <c r="J243" s="174"/>
      <c r="K243" s="174"/>
      <c r="L243" s="174"/>
      <c r="M243" s="174"/>
      <c r="N243" s="164"/>
      <c r="O243" s="164"/>
      <c r="P243" s="164"/>
      <c r="Q243" s="164"/>
      <c r="R243" s="164"/>
      <c r="S243" s="164"/>
      <c r="T243" s="165"/>
      <c r="U243" s="164"/>
      <c r="V243" s="154"/>
      <c r="W243" s="154"/>
      <c r="X243" s="154"/>
      <c r="Y243" s="154"/>
      <c r="Z243" s="154"/>
      <c r="AA243" s="154"/>
      <c r="AB243" s="154"/>
      <c r="AC243" s="154"/>
      <c r="AD243" s="154"/>
      <c r="AE243" s="154" t="s">
        <v>131</v>
      </c>
      <c r="AF243" s="154">
        <v>0</v>
      </c>
      <c r="AG243" s="154"/>
      <c r="AH243" s="154"/>
      <c r="AI243" s="154"/>
      <c r="AJ243" s="154"/>
      <c r="AK243" s="154"/>
      <c r="AL243" s="154"/>
      <c r="AM243" s="154"/>
      <c r="AN243" s="154"/>
      <c r="AO243" s="154"/>
      <c r="AP243" s="154"/>
      <c r="AQ243" s="154"/>
      <c r="AR243" s="154"/>
      <c r="AS243" s="154"/>
      <c r="AT243" s="154"/>
      <c r="AU243" s="154"/>
      <c r="AV243" s="154"/>
      <c r="AW243" s="154"/>
      <c r="AX243" s="154"/>
      <c r="AY243" s="154"/>
      <c r="AZ243" s="154"/>
      <c r="BA243" s="154"/>
      <c r="BB243" s="154"/>
      <c r="BC243" s="154"/>
      <c r="BD243" s="154"/>
      <c r="BE243" s="154"/>
      <c r="BF243" s="154"/>
      <c r="BG243" s="154"/>
      <c r="BH243" s="154"/>
    </row>
    <row r="244" spans="1:60" ht="22.5" outlineLevel="1" x14ac:dyDescent="0.2">
      <c r="A244" s="155">
        <v>97</v>
      </c>
      <c r="B244" s="161" t="s">
        <v>404</v>
      </c>
      <c r="C244" s="196" t="s">
        <v>405</v>
      </c>
      <c r="D244" s="163" t="s">
        <v>162</v>
      </c>
      <c r="E244" s="170">
        <v>65.540000000000006</v>
      </c>
      <c r="F244" s="173"/>
      <c r="G244" s="174">
        <f>ROUND(E244*F244,2)</f>
        <v>0</v>
      </c>
      <c r="H244" s="173"/>
      <c r="I244" s="174">
        <f>ROUND(E244*H244,2)</f>
        <v>0</v>
      </c>
      <c r="J244" s="173"/>
      <c r="K244" s="174">
        <f>ROUND(E244*J244,2)</f>
        <v>0</v>
      </c>
      <c r="L244" s="174">
        <v>15</v>
      </c>
      <c r="M244" s="174">
        <f>G244*(1+L244/100)</f>
        <v>0</v>
      </c>
      <c r="N244" s="164">
        <v>4.0699999999999998E-3</v>
      </c>
      <c r="O244" s="164">
        <f>ROUND(E244*N244,5)</f>
        <v>0.26674999999999999</v>
      </c>
      <c r="P244" s="164">
        <v>0</v>
      </c>
      <c r="Q244" s="164">
        <f>ROUND(E244*P244,5)</f>
        <v>0</v>
      </c>
      <c r="R244" s="164"/>
      <c r="S244" s="164"/>
      <c r="T244" s="165">
        <v>0.99504999999999999</v>
      </c>
      <c r="U244" s="164">
        <f>ROUND(E244*T244,2)</f>
        <v>65.22</v>
      </c>
      <c r="V244" s="154"/>
      <c r="W244" s="154"/>
      <c r="X244" s="154"/>
      <c r="Y244" s="154"/>
      <c r="Z244" s="154"/>
      <c r="AA244" s="154"/>
      <c r="AB244" s="154"/>
      <c r="AC244" s="154"/>
      <c r="AD244" s="154"/>
      <c r="AE244" s="154" t="s">
        <v>167</v>
      </c>
      <c r="AF244" s="154"/>
      <c r="AG244" s="154"/>
      <c r="AH244" s="154"/>
      <c r="AI244" s="154"/>
      <c r="AJ244" s="154"/>
      <c r="AK244" s="154"/>
      <c r="AL244" s="154"/>
      <c r="AM244" s="154"/>
      <c r="AN244" s="154"/>
      <c r="AO244" s="154"/>
      <c r="AP244" s="154"/>
      <c r="AQ244" s="154"/>
      <c r="AR244" s="154"/>
      <c r="AS244" s="154"/>
      <c r="AT244" s="154"/>
      <c r="AU244" s="154"/>
      <c r="AV244" s="154"/>
      <c r="AW244" s="154"/>
      <c r="AX244" s="154"/>
      <c r="AY244" s="154"/>
      <c r="AZ244" s="154"/>
      <c r="BA244" s="154"/>
      <c r="BB244" s="154"/>
      <c r="BC244" s="154"/>
      <c r="BD244" s="154"/>
      <c r="BE244" s="154"/>
      <c r="BF244" s="154"/>
      <c r="BG244" s="154"/>
      <c r="BH244" s="154"/>
    </row>
    <row r="245" spans="1:60" ht="22.5" outlineLevel="1" x14ac:dyDescent="0.2">
      <c r="A245" s="155"/>
      <c r="B245" s="161"/>
      <c r="C245" s="197" t="s">
        <v>256</v>
      </c>
      <c r="D245" s="166"/>
      <c r="E245" s="171">
        <v>45.54</v>
      </c>
      <c r="F245" s="174"/>
      <c r="G245" s="174"/>
      <c r="H245" s="174"/>
      <c r="I245" s="174"/>
      <c r="J245" s="174"/>
      <c r="K245" s="174"/>
      <c r="L245" s="174"/>
      <c r="M245" s="174"/>
      <c r="N245" s="164"/>
      <c r="O245" s="164"/>
      <c r="P245" s="164"/>
      <c r="Q245" s="164"/>
      <c r="R245" s="164"/>
      <c r="S245" s="164"/>
      <c r="T245" s="165"/>
      <c r="U245" s="164"/>
      <c r="V245" s="154"/>
      <c r="W245" s="154"/>
      <c r="X245" s="154"/>
      <c r="Y245" s="154"/>
      <c r="Z245" s="154"/>
      <c r="AA245" s="154"/>
      <c r="AB245" s="154"/>
      <c r="AC245" s="154"/>
      <c r="AD245" s="154"/>
      <c r="AE245" s="154" t="s">
        <v>131</v>
      </c>
      <c r="AF245" s="154">
        <v>0</v>
      </c>
      <c r="AG245" s="154"/>
      <c r="AH245" s="154"/>
      <c r="AI245" s="154"/>
      <c r="AJ245" s="154"/>
      <c r="AK245" s="154"/>
      <c r="AL245" s="154"/>
      <c r="AM245" s="154"/>
      <c r="AN245" s="154"/>
      <c r="AO245" s="154"/>
      <c r="AP245" s="154"/>
      <c r="AQ245" s="154"/>
      <c r="AR245" s="154"/>
      <c r="AS245" s="154"/>
      <c r="AT245" s="154"/>
      <c r="AU245" s="154"/>
      <c r="AV245" s="154"/>
      <c r="AW245" s="154"/>
      <c r="AX245" s="154"/>
      <c r="AY245" s="154"/>
      <c r="AZ245" s="154"/>
      <c r="BA245" s="154"/>
      <c r="BB245" s="154"/>
      <c r="BC245" s="154"/>
      <c r="BD245" s="154"/>
      <c r="BE245" s="154"/>
      <c r="BF245" s="154"/>
      <c r="BG245" s="154"/>
      <c r="BH245" s="154"/>
    </row>
    <row r="246" spans="1:60" outlineLevel="1" x14ac:dyDescent="0.2">
      <c r="A246" s="155"/>
      <c r="B246" s="161"/>
      <c r="C246" s="197" t="s">
        <v>257</v>
      </c>
      <c r="D246" s="166"/>
      <c r="E246" s="171">
        <v>10</v>
      </c>
      <c r="F246" s="174"/>
      <c r="G246" s="174"/>
      <c r="H246" s="174"/>
      <c r="I246" s="174"/>
      <c r="J246" s="174"/>
      <c r="K246" s="174"/>
      <c r="L246" s="174"/>
      <c r="M246" s="174"/>
      <c r="N246" s="164"/>
      <c r="O246" s="164"/>
      <c r="P246" s="164"/>
      <c r="Q246" s="164"/>
      <c r="R246" s="164"/>
      <c r="S246" s="164"/>
      <c r="T246" s="165"/>
      <c r="U246" s="164"/>
      <c r="V246" s="154"/>
      <c r="W246" s="154"/>
      <c r="X246" s="154"/>
      <c r="Y246" s="154"/>
      <c r="Z246" s="154"/>
      <c r="AA246" s="154"/>
      <c r="AB246" s="154"/>
      <c r="AC246" s="154"/>
      <c r="AD246" s="154"/>
      <c r="AE246" s="154" t="s">
        <v>131</v>
      </c>
      <c r="AF246" s="154">
        <v>0</v>
      </c>
      <c r="AG246" s="154"/>
      <c r="AH246" s="154"/>
      <c r="AI246" s="154"/>
      <c r="AJ246" s="154"/>
      <c r="AK246" s="154"/>
      <c r="AL246" s="154"/>
      <c r="AM246" s="154"/>
      <c r="AN246" s="154"/>
      <c r="AO246" s="154"/>
      <c r="AP246" s="154"/>
      <c r="AQ246" s="154"/>
      <c r="AR246" s="154"/>
      <c r="AS246" s="154"/>
      <c r="AT246" s="154"/>
      <c r="AU246" s="154"/>
      <c r="AV246" s="154"/>
      <c r="AW246" s="154"/>
      <c r="AX246" s="154"/>
      <c r="AY246" s="154"/>
      <c r="AZ246" s="154"/>
      <c r="BA246" s="154"/>
      <c r="BB246" s="154"/>
      <c r="BC246" s="154"/>
      <c r="BD246" s="154"/>
      <c r="BE246" s="154"/>
      <c r="BF246" s="154"/>
      <c r="BG246" s="154"/>
      <c r="BH246" s="154"/>
    </row>
    <row r="247" spans="1:60" outlineLevel="1" x14ac:dyDescent="0.2">
      <c r="A247" s="155"/>
      <c r="B247" s="161"/>
      <c r="C247" s="197" t="s">
        <v>258</v>
      </c>
      <c r="D247" s="166"/>
      <c r="E247" s="171">
        <v>10</v>
      </c>
      <c r="F247" s="174"/>
      <c r="G247" s="174"/>
      <c r="H247" s="174"/>
      <c r="I247" s="174"/>
      <c r="J247" s="174"/>
      <c r="K247" s="174"/>
      <c r="L247" s="174"/>
      <c r="M247" s="174"/>
      <c r="N247" s="164"/>
      <c r="O247" s="164"/>
      <c r="P247" s="164"/>
      <c r="Q247" s="164"/>
      <c r="R247" s="164"/>
      <c r="S247" s="164"/>
      <c r="T247" s="165"/>
      <c r="U247" s="164"/>
      <c r="V247" s="154"/>
      <c r="W247" s="154"/>
      <c r="X247" s="154"/>
      <c r="Y247" s="154"/>
      <c r="Z247" s="154"/>
      <c r="AA247" s="154"/>
      <c r="AB247" s="154"/>
      <c r="AC247" s="154"/>
      <c r="AD247" s="154"/>
      <c r="AE247" s="154" t="s">
        <v>131</v>
      </c>
      <c r="AF247" s="154">
        <v>0</v>
      </c>
      <c r="AG247" s="154"/>
      <c r="AH247" s="154"/>
      <c r="AI247" s="154"/>
      <c r="AJ247" s="154"/>
      <c r="AK247" s="154"/>
      <c r="AL247" s="154"/>
      <c r="AM247" s="154"/>
      <c r="AN247" s="154"/>
      <c r="AO247" s="154"/>
      <c r="AP247" s="154"/>
      <c r="AQ247" s="154"/>
      <c r="AR247" s="154"/>
      <c r="AS247" s="154"/>
      <c r="AT247" s="154"/>
      <c r="AU247" s="154"/>
      <c r="AV247" s="154"/>
      <c r="AW247" s="154"/>
      <c r="AX247" s="154"/>
      <c r="AY247" s="154"/>
      <c r="AZ247" s="154"/>
      <c r="BA247" s="154"/>
      <c r="BB247" s="154"/>
      <c r="BC247" s="154"/>
      <c r="BD247" s="154"/>
      <c r="BE247" s="154"/>
      <c r="BF247" s="154"/>
      <c r="BG247" s="154"/>
      <c r="BH247" s="154"/>
    </row>
    <row r="248" spans="1:60" outlineLevel="1" x14ac:dyDescent="0.2">
      <c r="A248" s="155">
        <v>98</v>
      </c>
      <c r="B248" s="161" t="s">
        <v>406</v>
      </c>
      <c r="C248" s="196" t="s">
        <v>407</v>
      </c>
      <c r="D248" s="163" t="s">
        <v>162</v>
      </c>
      <c r="E248" s="170">
        <v>72.094000000000008</v>
      </c>
      <c r="F248" s="173"/>
      <c r="G248" s="174">
        <f>ROUND(E248*F248,2)</f>
        <v>0</v>
      </c>
      <c r="H248" s="173"/>
      <c r="I248" s="174">
        <f>ROUND(E248*H248,2)</f>
        <v>0</v>
      </c>
      <c r="J248" s="173"/>
      <c r="K248" s="174">
        <f>ROUND(E248*J248,2)</f>
        <v>0</v>
      </c>
      <c r="L248" s="174">
        <v>15</v>
      </c>
      <c r="M248" s="174">
        <f>G248*(1+L248/100)</f>
        <v>0</v>
      </c>
      <c r="N248" s="164">
        <v>1.8120000000000001E-2</v>
      </c>
      <c r="O248" s="164">
        <f>ROUND(E248*N248,5)</f>
        <v>1.3063400000000001</v>
      </c>
      <c r="P248" s="164">
        <v>0</v>
      </c>
      <c r="Q248" s="164">
        <f>ROUND(E248*P248,5)</f>
        <v>0</v>
      </c>
      <c r="R248" s="164"/>
      <c r="S248" s="164"/>
      <c r="T248" s="165">
        <v>0</v>
      </c>
      <c r="U248" s="164">
        <f>ROUND(E248*T248,2)</f>
        <v>0</v>
      </c>
      <c r="V248" s="154"/>
      <c r="W248" s="154"/>
      <c r="X248" s="154"/>
      <c r="Y248" s="154"/>
      <c r="Z248" s="154"/>
      <c r="AA248" s="154"/>
      <c r="AB248" s="154"/>
      <c r="AC248" s="154"/>
      <c r="AD248" s="154"/>
      <c r="AE248" s="154" t="s">
        <v>174</v>
      </c>
      <c r="AF248" s="154"/>
      <c r="AG248" s="154"/>
      <c r="AH248" s="154"/>
      <c r="AI248" s="154"/>
      <c r="AJ248" s="154"/>
      <c r="AK248" s="154"/>
      <c r="AL248" s="154"/>
      <c r="AM248" s="154"/>
      <c r="AN248" s="154"/>
      <c r="AO248" s="154"/>
      <c r="AP248" s="154"/>
      <c r="AQ248" s="154"/>
      <c r="AR248" s="154"/>
      <c r="AS248" s="154"/>
      <c r="AT248" s="154"/>
      <c r="AU248" s="154"/>
      <c r="AV248" s="154"/>
      <c r="AW248" s="154"/>
      <c r="AX248" s="154"/>
      <c r="AY248" s="154"/>
      <c r="AZ248" s="154"/>
      <c r="BA248" s="154"/>
      <c r="BB248" s="154"/>
      <c r="BC248" s="154"/>
      <c r="BD248" s="154"/>
      <c r="BE248" s="154"/>
      <c r="BF248" s="154"/>
      <c r="BG248" s="154"/>
      <c r="BH248" s="154"/>
    </row>
    <row r="249" spans="1:60" outlineLevel="1" x14ac:dyDescent="0.2">
      <c r="A249" s="155"/>
      <c r="B249" s="161"/>
      <c r="C249" s="197" t="s">
        <v>408</v>
      </c>
      <c r="D249" s="166"/>
      <c r="E249" s="171">
        <v>72.093999999999994</v>
      </c>
      <c r="F249" s="174"/>
      <c r="G249" s="174"/>
      <c r="H249" s="174"/>
      <c r="I249" s="174"/>
      <c r="J249" s="174"/>
      <c r="K249" s="174"/>
      <c r="L249" s="174"/>
      <c r="M249" s="174"/>
      <c r="N249" s="164"/>
      <c r="O249" s="164"/>
      <c r="P249" s="164"/>
      <c r="Q249" s="164"/>
      <c r="R249" s="164"/>
      <c r="S249" s="164"/>
      <c r="T249" s="165"/>
      <c r="U249" s="164"/>
      <c r="V249" s="154"/>
      <c r="W249" s="154"/>
      <c r="X249" s="154"/>
      <c r="Y249" s="154"/>
      <c r="Z249" s="154"/>
      <c r="AA249" s="154"/>
      <c r="AB249" s="154"/>
      <c r="AC249" s="154"/>
      <c r="AD249" s="154"/>
      <c r="AE249" s="154" t="s">
        <v>131</v>
      </c>
      <c r="AF249" s="154">
        <v>0</v>
      </c>
      <c r="AG249" s="154"/>
      <c r="AH249" s="154"/>
      <c r="AI249" s="154"/>
      <c r="AJ249" s="154"/>
      <c r="AK249" s="154"/>
      <c r="AL249" s="154"/>
      <c r="AM249" s="154"/>
      <c r="AN249" s="154"/>
      <c r="AO249" s="154"/>
      <c r="AP249" s="154"/>
      <c r="AQ249" s="154"/>
      <c r="AR249" s="154"/>
      <c r="AS249" s="154"/>
      <c r="AT249" s="154"/>
      <c r="AU249" s="154"/>
      <c r="AV249" s="154"/>
      <c r="AW249" s="154"/>
      <c r="AX249" s="154"/>
      <c r="AY249" s="154"/>
      <c r="AZ249" s="154"/>
      <c r="BA249" s="154"/>
      <c r="BB249" s="154"/>
      <c r="BC249" s="154"/>
      <c r="BD249" s="154"/>
      <c r="BE249" s="154"/>
      <c r="BF249" s="154"/>
      <c r="BG249" s="154"/>
      <c r="BH249" s="154"/>
    </row>
    <row r="250" spans="1:60" outlineLevel="1" x14ac:dyDescent="0.2">
      <c r="A250" s="155">
        <v>99</v>
      </c>
      <c r="B250" s="161" t="s">
        <v>409</v>
      </c>
      <c r="C250" s="196" t="s">
        <v>410</v>
      </c>
      <c r="D250" s="163" t="s">
        <v>187</v>
      </c>
      <c r="E250" s="170">
        <v>20</v>
      </c>
      <c r="F250" s="173"/>
      <c r="G250" s="174">
        <f>ROUND(E250*F250,2)</f>
        <v>0</v>
      </c>
      <c r="H250" s="173"/>
      <c r="I250" s="174">
        <f>ROUND(E250*H250,2)</f>
        <v>0</v>
      </c>
      <c r="J250" s="173"/>
      <c r="K250" s="174">
        <f>ROUND(E250*J250,2)</f>
        <v>0</v>
      </c>
      <c r="L250" s="174">
        <v>15</v>
      </c>
      <c r="M250" s="174">
        <f>G250*(1+L250/100)</f>
        <v>0</v>
      </c>
      <c r="N250" s="164">
        <v>4.0000000000000003E-5</v>
      </c>
      <c r="O250" s="164">
        <f>ROUND(E250*N250,5)</f>
        <v>8.0000000000000004E-4</v>
      </c>
      <c r="P250" s="164">
        <v>0</v>
      </c>
      <c r="Q250" s="164">
        <f>ROUND(E250*P250,5)</f>
        <v>0</v>
      </c>
      <c r="R250" s="164"/>
      <c r="S250" s="164"/>
      <c r="T250" s="165">
        <v>0.15</v>
      </c>
      <c r="U250" s="164">
        <f>ROUND(E250*T250,2)</f>
        <v>3</v>
      </c>
      <c r="V250" s="154"/>
      <c r="W250" s="154"/>
      <c r="X250" s="154"/>
      <c r="Y250" s="154"/>
      <c r="Z250" s="154"/>
      <c r="AA250" s="154"/>
      <c r="AB250" s="154"/>
      <c r="AC250" s="154"/>
      <c r="AD250" s="154"/>
      <c r="AE250" s="154" t="s">
        <v>129</v>
      </c>
      <c r="AF250" s="154"/>
      <c r="AG250" s="154"/>
      <c r="AH250" s="154"/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  <c r="BG250" s="154"/>
      <c r="BH250" s="154"/>
    </row>
    <row r="251" spans="1:60" outlineLevel="1" x14ac:dyDescent="0.2">
      <c r="A251" s="155"/>
      <c r="B251" s="161"/>
      <c r="C251" s="197" t="s">
        <v>270</v>
      </c>
      <c r="D251" s="166"/>
      <c r="E251" s="171">
        <v>20</v>
      </c>
      <c r="F251" s="174"/>
      <c r="G251" s="174"/>
      <c r="H251" s="174"/>
      <c r="I251" s="174"/>
      <c r="J251" s="174"/>
      <c r="K251" s="174"/>
      <c r="L251" s="174"/>
      <c r="M251" s="174"/>
      <c r="N251" s="164"/>
      <c r="O251" s="164"/>
      <c r="P251" s="164"/>
      <c r="Q251" s="164"/>
      <c r="R251" s="164"/>
      <c r="S251" s="164"/>
      <c r="T251" s="165"/>
      <c r="U251" s="164"/>
      <c r="V251" s="154"/>
      <c r="W251" s="154"/>
      <c r="X251" s="154"/>
      <c r="Y251" s="154"/>
      <c r="Z251" s="154"/>
      <c r="AA251" s="154"/>
      <c r="AB251" s="154"/>
      <c r="AC251" s="154"/>
      <c r="AD251" s="154"/>
      <c r="AE251" s="154" t="s">
        <v>131</v>
      </c>
      <c r="AF251" s="154">
        <v>0</v>
      </c>
      <c r="AG251" s="154"/>
      <c r="AH251" s="154"/>
      <c r="AI251" s="154"/>
      <c r="AJ251" s="154"/>
      <c r="AK251" s="154"/>
      <c r="AL251" s="154"/>
      <c r="AM251" s="154"/>
      <c r="AN251" s="154"/>
      <c r="AO251" s="154"/>
      <c r="AP251" s="154"/>
      <c r="AQ251" s="154"/>
      <c r="AR251" s="154"/>
      <c r="AS251" s="154"/>
      <c r="AT251" s="154"/>
      <c r="AU251" s="154"/>
      <c r="AV251" s="154"/>
      <c r="AW251" s="154"/>
      <c r="AX251" s="154"/>
      <c r="AY251" s="154"/>
      <c r="AZ251" s="154"/>
      <c r="BA251" s="154"/>
      <c r="BB251" s="154"/>
      <c r="BC251" s="154"/>
      <c r="BD251" s="154"/>
      <c r="BE251" s="154"/>
      <c r="BF251" s="154"/>
      <c r="BG251" s="154"/>
      <c r="BH251" s="154"/>
    </row>
    <row r="252" spans="1:60" outlineLevel="1" x14ac:dyDescent="0.2">
      <c r="A252" s="155">
        <v>100</v>
      </c>
      <c r="B252" s="161" t="s">
        <v>411</v>
      </c>
      <c r="C252" s="196" t="s">
        <v>412</v>
      </c>
      <c r="D252" s="163" t="s">
        <v>152</v>
      </c>
      <c r="E252" s="170">
        <v>1.58765</v>
      </c>
      <c r="F252" s="173"/>
      <c r="G252" s="174">
        <f>ROUND(E252*F252,2)</f>
        <v>0</v>
      </c>
      <c r="H252" s="173"/>
      <c r="I252" s="174">
        <f>ROUND(E252*H252,2)</f>
        <v>0</v>
      </c>
      <c r="J252" s="173"/>
      <c r="K252" s="174">
        <f>ROUND(E252*J252,2)</f>
        <v>0</v>
      </c>
      <c r="L252" s="174">
        <v>15</v>
      </c>
      <c r="M252" s="174">
        <f>G252*(1+L252/100)</f>
        <v>0</v>
      </c>
      <c r="N252" s="164">
        <v>0</v>
      </c>
      <c r="O252" s="164">
        <f>ROUND(E252*N252,5)</f>
        <v>0</v>
      </c>
      <c r="P252" s="164">
        <v>0</v>
      </c>
      <c r="Q252" s="164">
        <f>ROUND(E252*P252,5)</f>
        <v>0</v>
      </c>
      <c r="R252" s="164"/>
      <c r="S252" s="164"/>
      <c r="T252" s="165">
        <v>1.26</v>
      </c>
      <c r="U252" s="164">
        <f>ROUND(E252*T252,2)</f>
        <v>2</v>
      </c>
      <c r="V252" s="154"/>
      <c r="W252" s="154"/>
      <c r="X252" s="154"/>
      <c r="Y252" s="154"/>
      <c r="Z252" s="154"/>
      <c r="AA252" s="154"/>
      <c r="AB252" s="154"/>
      <c r="AC252" s="154"/>
      <c r="AD252" s="154"/>
      <c r="AE252" s="154" t="s">
        <v>129</v>
      </c>
      <c r="AF252" s="154"/>
      <c r="AG252" s="154"/>
      <c r="AH252" s="154"/>
      <c r="AI252" s="154"/>
      <c r="AJ252" s="154"/>
      <c r="AK252" s="154"/>
      <c r="AL252" s="154"/>
      <c r="AM252" s="154"/>
      <c r="AN252" s="154"/>
      <c r="AO252" s="154"/>
      <c r="AP252" s="154"/>
      <c r="AQ252" s="154"/>
      <c r="AR252" s="154"/>
      <c r="AS252" s="154"/>
      <c r="AT252" s="154"/>
      <c r="AU252" s="154"/>
      <c r="AV252" s="154"/>
      <c r="AW252" s="154"/>
      <c r="AX252" s="154"/>
      <c r="AY252" s="154"/>
      <c r="AZ252" s="154"/>
      <c r="BA252" s="154"/>
      <c r="BB252" s="154"/>
      <c r="BC252" s="154"/>
      <c r="BD252" s="154"/>
      <c r="BE252" s="154"/>
      <c r="BF252" s="154"/>
      <c r="BG252" s="154"/>
      <c r="BH252" s="154"/>
    </row>
    <row r="253" spans="1:60" x14ac:dyDescent="0.2">
      <c r="A253" s="156" t="s">
        <v>124</v>
      </c>
      <c r="B253" s="162" t="s">
        <v>93</v>
      </c>
      <c r="C253" s="198" t="s">
        <v>94</v>
      </c>
      <c r="D253" s="167"/>
      <c r="E253" s="172"/>
      <c r="F253" s="175"/>
      <c r="G253" s="175">
        <f>SUMIF(AE254:AE266,"&lt;&gt;NOR",G254:G266)</f>
        <v>0</v>
      </c>
      <c r="H253" s="175"/>
      <c r="I253" s="175">
        <f>SUM(I254:I266)</f>
        <v>0</v>
      </c>
      <c r="J253" s="175"/>
      <c r="K253" s="175">
        <f>SUM(K254:K266)</f>
        <v>0</v>
      </c>
      <c r="L253" s="175"/>
      <c r="M253" s="175">
        <f>SUM(M254:M266)</f>
        <v>0</v>
      </c>
      <c r="N253" s="168"/>
      <c r="O253" s="168">
        <f>SUM(O254:O266)</f>
        <v>0.34810000000000002</v>
      </c>
      <c r="P253" s="168"/>
      <c r="Q253" s="168">
        <f>SUM(Q254:Q266)</f>
        <v>0</v>
      </c>
      <c r="R253" s="168"/>
      <c r="S253" s="168"/>
      <c r="T253" s="169"/>
      <c r="U253" s="168">
        <f>SUM(U254:U266)</f>
        <v>36.56</v>
      </c>
      <c r="AE253" t="s">
        <v>125</v>
      </c>
    </row>
    <row r="254" spans="1:60" outlineLevel="1" x14ac:dyDescent="0.2">
      <c r="A254" s="155">
        <v>101</v>
      </c>
      <c r="B254" s="161" t="s">
        <v>413</v>
      </c>
      <c r="C254" s="196" t="s">
        <v>414</v>
      </c>
      <c r="D254" s="163" t="s">
        <v>162</v>
      </c>
      <c r="E254" s="170">
        <v>20</v>
      </c>
      <c r="F254" s="173"/>
      <c r="G254" s="174">
        <f>ROUND(E254*F254,2)</f>
        <v>0</v>
      </c>
      <c r="H254" s="173"/>
      <c r="I254" s="174">
        <f>ROUND(E254*H254,2)</f>
        <v>0</v>
      </c>
      <c r="J254" s="173"/>
      <c r="K254" s="174">
        <f>ROUND(E254*J254,2)</f>
        <v>0</v>
      </c>
      <c r="L254" s="174">
        <v>15</v>
      </c>
      <c r="M254" s="174">
        <f>G254*(1+L254/100)</f>
        <v>0</v>
      </c>
      <c r="N254" s="164">
        <v>0</v>
      </c>
      <c r="O254" s="164">
        <f>ROUND(E254*N254,5)</f>
        <v>0</v>
      </c>
      <c r="P254" s="164">
        <v>0</v>
      </c>
      <c r="Q254" s="164">
        <f>ROUND(E254*P254,5)</f>
        <v>0</v>
      </c>
      <c r="R254" s="164"/>
      <c r="S254" s="164"/>
      <c r="T254" s="165">
        <v>0.33</v>
      </c>
      <c r="U254" s="164">
        <f>ROUND(E254*T254,2)</f>
        <v>6.6</v>
      </c>
      <c r="V254" s="154"/>
      <c r="W254" s="154"/>
      <c r="X254" s="154"/>
      <c r="Y254" s="154"/>
      <c r="Z254" s="154"/>
      <c r="AA254" s="154"/>
      <c r="AB254" s="154"/>
      <c r="AC254" s="154"/>
      <c r="AD254" s="154"/>
      <c r="AE254" s="154" t="s">
        <v>129</v>
      </c>
      <c r="AF254" s="154"/>
      <c r="AG254" s="154"/>
      <c r="AH254" s="154"/>
      <c r="AI254" s="154"/>
      <c r="AJ254" s="154"/>
      <c r="AK254" s="154"/>
      <c r="AL254" s="154"/>
      <c r="AM254" s="154"/>
      <c r="AN254" s="154"/>
      <c r="AO254" s="154"/>
      <c r="AP254" s="154"/>
      <c r="AQ254" s="154"/>
      <c r="AR254" s="154"/>
      <c r="AS254" s="154"/>
      <c r="AT254" s="154"/>
      <c r="AU254" s="154"/>
      <c r="AV254" s="154"/>
      <c r="AW254" s="154"/>
      <c r="AX254" s="154"/>
      <c r="AY254" s="154"/>
      <c r="AZ254" s="154"/>
      <c r="BA254" s="154"/>
      <c r="BB254" s="154"/>
      <c r="BC254" s="154"/>
      <c r="BD254" s="154"/>
      <c r="BE254" s="154"/>
      <c r="BF254" s="154"/>
      <c r="BG254" s="154"/>
      <c r="BH254" s="154"/>
    </row>
    <row r="255" spans="1:60" outlineLevel="1" x14ac:dyDescent="0.2">
      <c r="A255" s="155"/>
      <c r="B255" s="161"/>
      <c r="C255" s="197" t="s">
        <v>261</v>
      </c>
      <c r="D255" s="166"/>
      <c r="E255" s="171">
        <v>20</v>
      </c>
      <c r="F255" s="174"/>
      <c r="G255" s="174"/>
      <c r="H255" s="174"/>
      <c r="I255" s="174"/>
      <c r="J255" s="174"/>
      <c r="K255" s="174"/>
      <c r="L255" s="174"/>
      <c r="M255" s="174"/>
      <c r="N255" s="164"/>
      <c r="O255" s="164"/>
      <c r="P255" s="164"/>
      <c r="Q255" s="164"/>
      <c r="R255" s="164"/>
      <c r="S255" s="164"/>
      <c r="T255" s="165"/>
      <c r="U255" s="164"/>
      <c r="V255" s="154"/>
      <c r="W255" s="154"/>
      <c r="X255" s="154"/>
      <c r="Y255" s="154"/>
      <c r="Z255" s="154"/>
      <c r="AA255" s="154"/>
      <c r="AB255" s="154"/>
      <c r="AC255" s="154"/>
      <c r="AD255" s="154"/>
      <c r="AE255" s="154" t="s">
        <v>131</v>
      </c>
      <c r="AF255" s="154">
        <v>0</v>
      </c>
      <c r="AG255" s="154"/>
      <c r="AH255" s="154"/>
      <c r="AI255" s="154"/>
      <c r="AJ255" s="154"/>
      <c r="AK255" s="154"/>
      <c r="AL255" s="154"/>
      <c r="AM255" s="154"/>
      <c r="AN255" s="154"/>
      <c r="AO255" s="154"/>
      <c r="AP255" s="154"/>
      <c r="AQ255" s="154"/>
      <c r="AR255" s="154"/>
      <c r="AS255" s="154"/>
      <c r="AT255" s="154"/>
      <c r="AU255" s="154"/>
      <c r="AV255" s="154"/>
      <c r="AW255" s="154"/>
      <c r="AX255" s="154"/>
      <c r="AY255" s="154"/>
      <c r="AZ255" s="154"/>
      <c r="BA255" s="154"/>
      <c r="BB255" s="154"/>
      <c r="BC255" s="154"/>
      <c r="BD255" s="154"/>
      <c r="BE255" s="154"/>
      <c r="BF255" s="154"/>
      <c r="BG255" s="154"/>
      <c r="BH255" s="154"/>
    </row>
    <row r="256" spans="1:60" outlineLevel="1" x14ac:dyDescent="0.2">
      <c r="A256" s="155">
        <v>102</v>
      </c>
      <c r="B256" s="161" t="s">
        <v>415</v>
      </c>
      <c r="C256" s="196" t="s">
        <v>416</v>
      </c>
      <c r="D256" s="163" t="s">
        <v>162</v>
      </c>
      <c r="E256" s="170">
        <v>20</v>
      </c>
      <c r="F256" s="173"/>
      <c r="G256" s="174">
        <f>ROUND(E256*F256,2)</f>
        <v>0</v>
      </c>
      <c r="H256" s="173"/>
      <c r="I256" s="174">
        <f>ROUND(E256*H256,2)</f>
        <v>0</v>
      </c>
      <c r="J256" s="173"/>
      <c r="K256" s="174">
        <f>ROUND(E256*J256,2)</f>
        <v>0</v>
      </c>
      <c r="L256" s="174">
        <v>15</v>
      </c>
      <c r="M256" s="174">
        <f>G256*(1+L256/100)</f>
        <v>0</v>
      </c>
      <c r="N256" s="164">
        <v>2.1000000000000001E-4</v>
      </c>
      <c r="O256" s="164">
        <f>ROUND(E256*N256,5)</f>
        <v>4.1999999999999997E-3</v>
      </c>
      <c r="P256" s="164">
        <v>0</v>
      </c>
      <c r="Q256" s="164">
        <f>ROUND(E256*P256,5)</f>
        <v>0</v>
      </c>
      <c r="R256" s="164"/>
      <c r="S256" s="164"/>
      <c r="T256" s="165">
        <v>0.05</v>
      </c>
      <c r="U256" s="164">
        <f>ROUND(E256*T256,2)</f>
        <v>1</v>
      </c>
      <c r="V256" s="154"/>
      <c r="W256" s="154"/>
      <c r="X256" s="154"/>
      <c r="Y256" s="154"/>
      <c r="Z256" s="154"/>
      <c r="AA256" s="154"/>
      <c r="AB256" s="154"/>
      <c r="AC256" s="154"/>
      <c r="AD256" s="154"/>
      <c r="AE256" s="154" t="s">
        <v>129</v>
      </c>
      <c r="AF256" s="154"/>
      <c r="AG256" s="154"/>
      <c r="AH256" s="154"/>
      <c r="AI256" s="154"/>
      <c r="AJ256" s="154"/>
      <c r="AK256" s="154"/>
      <c r="AL256" s="154"/>
      <c r="AM256" s="154"/>
      <c r="AN256" s="154"/>
      <c r="AO256" s="154"/>
      <c r="AP256" s="154"/>
      <c r="AQ256" s="154"/>
      <c r="AR256" s="154"/>
      <c r="AS256" s="154"/>
      <c r="AT256" s="154"/>
      <c r="AU256" s="154"/>
      <c r="AV256" s="154"/>
      <c r="AW256" s="154"/>
      <c r="AX256" s="154"/>
      <c r="AY256" s="154"/>
      <c r="AZ256" s="154"/>
      <c r="BA256" s="154"/>
      <c r="BB256" s="154"/>
      <c r="BC256" s="154"/>
      <c r="BD256" s="154"/>
      <c r="BE256" s="154"/>
      <c r="BF256" s="154"/>
      <c r="BG256" s="154"/>
      <c r="BH256" s="154"/>
    </row>
    <row r="257" spans="1:60" outlineLevel="1" x14ac:dyDescent="0.2">
      <c r="A257" s="155"/>
      <c r="B257" s="161"/>
      <c r="C257" s="197" t="s">
        <v>261</v>
      </c>
      <c r="D257" s="166"/>
      <c r="E257" s="171">
        <v>20</v>
      </c>
      <c r="F257" s="174"/>
      <c r="G257" s="174"/>
      <c r="H257" s="174"/>
      <c r="I257" s="174"/>
      <c r="J257" s="174"/>
      <c r="K257" s="174"/>
      <c r="L257" s="174"/>
      <c r="M257" s="174"/>
      <c r="N257" s="164"/>
      <c r="O257" s="164"/>
      <c r="P257" s="164"/>
      <c r="Q257" s="164"/>
      <c r="R257" s="164"/>
      <c r="S257" s="164"/>
      <c r="T257" s="165"/>
      <c r="U257" s="164"/>
      <c r="V257" s="154"/>
      <c r="W257" s="154"/>
      <c r="X257" s="154"/>
      <c r="Y257" s="154"/>
      <c r="Z257" s="154"/>
      <c r="AA257" s="154"/>
      <c r="AB257" s="154"/>
      <c r="AC257" s="154"/>
      <c r="AD257" s="154"/>
      <c r="AE257" s="154" t="s">
        <v>131</v>
      </c>
      <c r="AF257" s="154">
        <v>0</v>
      </c>
      <c r="AG257" s="154"/>
      <c r="AH257" s="154"/>
      <c r="AI257" s="154"/>
      <c r="AJ257" s="154"/>
      <c r="AK257" s="154"/>
      <c r="AL257" s="154"/>
      <c r="AM257" s="154"/>
      <c r="AN257" s="154"/>
      <c r="AO257" s="154"/>
      <c r="AP257" s="154"/>
      <c r="AQ257" s="154"/>
      <c r="AR257" s="154"/>
      <c r="AS257" s="154"/>
      <c r="AT257" s="154"/>
      <c r="AU257" s="154"/>
      <c r="AV257" s="154"/>
      <c r="AW257" s="154"/>
      <c r="AX257" s="154"/>
      <c r="AY257" s="154"/>
      <c r="AZ257" s="154"/>
      <c r="BA257" s="154"/>
      <c r="BB257" s="154"/>
      <c r="BC257" s="154"/>
      <c r="BD257" s="154"/>
      <c r="BE257" s="154"/>
      <c r="BF257" s="154"/>
      <c r="BG257" s="154"/>
      <c r="BH257" s="154"/>
    </row>
    <row r="258" spans="1:60" ht="22.5" outlineLevel="1" x14ac:dyDescent="0.2">
      <c r="A258" s="155">
        <v>103</v>
      </c>
      <c r="B258" s="161" t="s">
        <v>417</v>
      </c>
      <c r="C258" s="196" t="s">
        <v>418</v>
      </c>
      <c r="D258" s="163" t="s">
        <v>187</v>
      </c>
      <c r="E258" s="170">
        <v>10</v>
      </c>
      <c r="F258" s="173"/>
      <c r="G258" s="174">
        <f>ROUND(E258*F258,2)</f>
        <v>0</v>
      </c>
      <c r="H258" s="173"/>
      <c r="I258" s="174">
        <f>ROUND(E258*H258,2)</f>
        <v>0</v>
      </c>
      <c r="J258" s="173"/>
      <c r="K258" s="174">
        <f>ROUND(E258*J258,2)</f>
        <v>0</v>
      </c>
      <c r="L258" s="174">
        <v>15</v>
      </c>
      <c r="M258" s="174">
        <f>G258*(1+L258/100)</f>
        <v>0</v>
      </c>
      <c r="N258" s="164">
        <v>1.2999999999999999E-4</v>
      </c>
      <c r="O258" s="164">
        <f>ROUND(E258*N258,5)</f>
        <v>1.2999999999999999E-3</v>
      </c>
      <c r="P258" s="164">
        <v>0</v>
      </c>
      <c r="Q258" s="164">
        <f>ROUND(E258*P258,5)</f>
        <v>0</v>
      </c>
      <c r="R258" s="164"/>
      <c r="S258" s="164"/>
      <c r="T258" s="165">
        <v>0.12</v>
      </c>
      <c r="U258" s="164">
        <f>ROUND(E258*T258,2)</f>
        <v>1.2</v>
      </c>
      <c r="V258" s="154"/>
      <c r="W258" s="154"/>
      <c r="X258" s="154"/>
      <c r="Y258" s="154"/>
      <c r="Z258" s="154"/>
      <c r="AA258" s="154"/>
      <c r="AB258" s="154"/>
      <c r="AC258" s="154"/>
      <c r="AD258" s="154"/>
      <c r="AE258" s="154" t="s">
        <v>129</v>
      </c>
      <c r="AF258" s="154"/>
      <c r="AG258" s="154"/>
      <c r="AH258" s="154"/>
      <c r="AI258" s="154"/>
      <c r="AJ258" s="154"/>
      <c r="AK258" s="154"/>
      <c r="AL258" s="154"/>
      <c r="AM258" s="154"/>
      <c r="AN258" s="154"/>
      <c r="AO258" s="154"/>
      <c r="AP258" s="154"/>
      <c r="AQ258" s="154"/>
      <c r="AR258" s="154"/>
      <c r="AS258" s="154"/>
      <c r="AT258" s="154"/>
      <c r="AU258" s="154"/>
      <c r="AV258" s="154"/>
      <c r="AW258" s="154"/>
      <c r="AX258" s="154"/>
      <c r="AY258" s="154"/>
      <c r="AZ258" s="154"/>
      <c r="BA258" s="154"/>
      <c r="BB258" s="154"/>
      <c r="BC258" s="154"/>
      <c r="BD258" s="154"/>
      <c r="BE258" s="154"/>
      <c r="BF258" s="154"/>
      <c r="BG258" s="154"/>
      <c r="BH258" s="154"/>
    </row>
    <row r="259" spans="1:60" outlineLevel="1" x14ac:dyDescent="0.2">
      <c r="A259" s="155"/>
      <c r="B259" s="161"/>
      <c r="C259" s="197" t="s">
        <v>419</v>
      </c>
      <c r="D259" s="166"/>
      <c r="E259" s="171">
        <v>10</v>
      </c>
      <c r="F259" s="174"/>
      <c r="G259" s="174"/>
      <c r="H259" s="174"/>
      <c r="I259" s="174"/>
      <c r="J259" s="174"/>
      <c r="K259" s="174"/>
      <c r="L259" s="174"/>
      <c r="M259" s="174"/>
      <c r="N259" s="164"/>
      <c r="O259" s="164"/>
      <c r="P259" s="164"/>
      <c r="Q259" s="164"/>
      <c r="R259" s="164"/>
      <c r="S259" s="164"/>
      <c r="T259" s="165"/>
      <c r="U259" s="164"/>
      <c r="V259" s="154"/>
      <c r="W259" s="154"/>
      <c r="X259" s="154"/>
      <c r="Y259" s="154"/>
      <c r="Z259" s="154"/>
      <c r="AA259" s="154"/>
      <c r="AB259" s="154"/>
      <c r="AC259" s="154"/>
      <c r="AD259" s="154"/>
      <c r="AE259" s="154" t="s">
        <v>131</v>
      </c>
      <c r="AF259" s="154">
        <v>0</v>
      </c>
      <c r="AG259" s="154"/>
      <c r="AH259" s="154"/>
      <c r="AI259" s="154"/>
      <c r="AJ259" s="154"/>
      <c r="AK259" s="154"/>
      <c r="AL259" s="154"/>
      <c r="AM259" s="154"/>
      <c r="AN259" s="154"/>
      <c r="AO259" s="154"/>
      <c r="AP259" s="154"/>
      <c r="AQ259" s="154"/>
      <c r="AR259" s="154"/>
      <c r="AS259" s="154"/>
      <c r="AT259" s="154"/>
      <c r="AU259" s="154"/>
      <c r="AV259" s="154"/>
      <c r="AW259" s="154"/>
      <c r="AX259" s="154"/>
      <c r="AY259" s="154"/>
      <c r="AZ259" s="154"/>
      <c r="BA259" s="154"/>
      <c r="BB259" s="154"/>
      <c r="BC259" s="154"/>
      <c r="BD259" s="154"/>
      <c r="BE259" s="154"/>
      <c r="BF259" s="154"/>
      <c r="BG259" s="154"/>
      <c r="BH259" s="154"/>
    </row>
    <row r="260" spans="1:60" ht="22.5" outlineLevel="1" x14ac:dyDescent="0.2">
      <c r="A260" s="155">
        <v>104</v>
      </c>
      <c r="B260" s="161" t="s">
        <v>420</v>
      </c>
      <c r="C260" s="196" t="s">
        <v>421</v>
      </c>
      <c r="D260" s="163" t="s">
        <v>162</v>
      </c>
      <c r="E260" s="170">
        <v>20</v>
      </c>
      <c r="F260" s="173"/>
      <c r="G260" s="174">
        <f>ROUND(E260*F260,2)</f>
        <v>0</v>
      </c>
      <c r="H260" s="173"/>
      <c r="I260" s="174">
        <f>ROUND(E260*H260,2)</f>
        <v>0</v>
      </c>
      <c r="J260" s="173"/>
      <c r="K260" s="174">
        <f>ROUND(E260*J260,2)</f>
        <v>0</v>
      </c>
      <c r="L260" s="174">
        <v>15</v>
      </c>
      <c r="M260" s="174">
        <f>G260*(1+L260/100)</f>
        <v>0</v>
      </c>
      <c r="N260" s="164">
        <v>3.7100000000000002E-3</v>
      </c>
      <c r="O260" s="164">
        <f>ROUND(E260*N260,5)</f>
        <v>7.4200000000000002E-2</v>
      </c>
      <c r="P260" s="164">
        <v>0</v>
      </c>
      <c r="Q260" s="164">
        <f>ROUND(E260*P260,5)</f>
        <v>0</v>
      </c>
      <c r="R260" s="164"/>
      <c r="S260" s="164"/>
      <c r="T260" s="165">
        <v>1.25579</v>
      </c>
      <c r="U260" s="164">
        <f>ROUND(E260*T260,2)</f>
        <v>25.12</v>
      </c>
      <c r="V260" s="154"/>
      <c r="W260" s="154"/>
      <c r="X260" s="154"/>
      <c r="Y260" s="154"/>
      <c r="Z260" s="154"/>
      <c r="AA260" s="154"/>
      <c r="AB260" s="154"/>
      <c r="AC260" s="154"/>
      <c r="AD260" s="154"/>
      <c r="AE260" s="154" t="s">
        <v>167</v>
      </c>
      <c r="AF260" s="154"/>
      <c r="AG260" s="154"/>
      <c r="AH260" s="154"/>
      <c r="AI260" s="154"/>
      <c r="AJ260" s="154"/>
      <c r="AK260" s="154"/>
      <c r="AL260" s="154"/>
      <c r="AM260" s="154"/>
      <c r="AN260" s="154"/>
      <c r="AO260" s="154"/>
      <c r="AP260" s="154"/>
      <c r="AQ260" s="154"/>
      <c r="AR260" s="154"/>
      <c r="AS260" s="154"/>
      <c r="AT260" s="154"/>
      <c r="AU260" s="154"/>
      <c r="AV260" s="154"/>
      <c r="AW260" s="154"/>
      <c r="AX260" s="154"/>
      <c r="AY260" s="154"/>
      <c r="AZ260" s="154"/>
      <c r="BA260" s="154"/>
      <c r="BB260" s="154"/>
      <c r="BC260" s="154"/>
      <c r="BD260" s="154"/>
      <c r="BE260" s="154"/>
      <c r="BF260" s="154"/>
      <c r="BG260" s="154"/>
      <c r="BH260" s="154"/>
    </row>
    <row r="261" spans="1:60" outlineLevel="1" x14ac:dyDescent="0.2">
      <c r="A261" s="155"/>
      <c r="B261" s="161"/>
      <c r="C261" s="197" t="s">
        <v>261</v>
      </c>
      <c r="D261" s="166"/>
      <c r="E261" s="171">
        <v>20</v>
      </c>
      <c r="F261" s="174"/>
      <c r="G261" s="174"/>
      <c r="H261" s="174"/>
      <c r="I261" s="174"/>
      <c r="J261" s="174"/>
      <c r="K261" s="174"/>
      <c r="L261" s="174"/>
      <c r="M261" s="174"/>
      <c r="N261" s="164"/>
      <c r="O261" s="164"/>
      <c r="P261" s="164"/>
      <c r="Q261" s="164"/>
      <c r="R261" s="164"/>
      <c r="S261" s="164"/>
      <c r="T261" s="165"/>
      <c r="U261" s="164"/>
      <c r="V261" s="154"/>
      <c r="W261" s="154"/>
      <c r="X261" s="154"/>
      <c r="Y261" s="154"/>
      <c r="Z261" s="154"/>
      <c r="AA261" s="154"/>
      <c r="AB261" s="154"/>
      <c r="AC261" s="154"/>
      <c r="AD261" s="154"/>
      <c r="AE261" s="154" t="s">
        <v>131</v>
      </c>
      <c r="AF261" s="154">
        <v>0</v>
      </c>
      <c r="AG261" s="154"/>
      <c r="AH261" s="154"/>
      <c r="AI261" s="154"/>
      <c r="AJ261" s="154"/>
      <c r="AK261" s="154"/>
      <c r="AL261" s="154"/>
      <c r="AM261" s="154"/>
      <c r="AN261" s="154"/>
      <c r="AO261" s="154"/>
      <c r="AP261" s="154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  <c r="BB261" s="154"/>
      <c r="BC261" s="154"/>
      <c r="BD261" s="154"/>
      <c r="BE261" s="154"/>
      <c r="BF261" s="154"/>
      <c r="BG261" s="154"/>
      <c r="BH261" s="154"/>
    </row>
    <row r="262" spans="1:60" outlineLevel="1" x14ac:dyDescent="0.2">
      <c r="A262" s="155">
        <v>105</v>
      </c>
      <c r="B262" s="161" t="s">
        <v>422</v>
      </c>
      <c r="C262" s="196" t="s">
        <v>423</v>
      </c>
      <c r="D262" s="163" t="s">
        <v>162</v>
      </c>
      <c r="E262" s="170">
        <v>22</v>
      </c>
      <c r="F262" s="173"/>
      <c r="G262" s="174">
        <f>ROUND(E262*F262,2)</f>
        <v>0</v>
      </c>
      <c r="H262" s="173"/>
      <c r="I262" s="174">
        <f>ROUND(E262*H262,2)</f>
        <v>0</v>
      </c>
      <c r="J262" s="173"/>
      <c r="K262" s="174">
        <f>ROUND(E262*J262,2)</f>
        <v>0</v>
      </c>
      <c r="L262" s="174">
        <v>15</v>
      </c>
      <c r="M262" s="174">
        <f>G262*(1+L262/100)</f>
        <v>0</v>
      </c>
      <c r="N262" s="164">
        <v>1.2200000000000001E-2</v>
      </c>
      <c r="O262" s="164">
        <f>ROUND(E262*N262,5)</f>
        <v>0.26840000000000003</v>
      </c>
      <c r="P262" s="164">
        <v>0</v>
      </c>
      <c r="Q262" s="164">
        <f>ROUND(E262*P262,5)</f>
        <v>0</v>
      </c>
      <c r="R262" s="164"/>
      <c r="S262" s="164"/>
      <c r="T262" s="165">
        <v>0</v>
      </c>
      <c r="U262" s="164">
        <f>ROUND(E262*T262,2)</f>
        <v>0</v>
      </c>
      <c r="V262" s="154"/>
      <c r="W262" s="154"/>
      <c r="X262" s="154"/>
      <c r="Y262" s="154"/>
      <c r="Z262" s="154"/>
      <c r="AA262" s="154"/>
      <c r="AB262" s="154"/>
      <c r="AC262" s="154"/>
      <c r="AD262" s="154"/>
      <c r="AE262" s="154" t="s">
        <v>174</v>
      </c>
      <c r="AF262" s="154"/>
      <c r="AG262" s="154"/>
      <c r="AH262" s="154"/>
      <c r="AI262" s="154"/>
      <c r="AJ262" s="154"/>
      <c r="AK262" s="154"/>
      <c r="AL262" s="154"/>
      <c r="AM262" s="154"/>
      <c r="AN262" s="154"/>
      <c r="AO262" s="154"/>
      <c r="AP262" s="154"/>
      <c r="AQ262" s="154"/>
      <c r="AR262" s="154"/>
      <c r="AS262" s="154"/>
      <c r="AT262" s="154"/>
      <c r="AU262" s="154"/>
      <c r="AV262" s="154"/>
      <c r="AW262" s="154"/>
      <c r="AX262" s="154"/>
      <c r="AY262" s="154"/>
      <c r="AZ262" s="154"/>
      <c r="BA262" s="154"/>
      <c r="BB262" s="154"/>
      <c r="BC262" s="154"/>
      <c r="BD262" s="154"/>
      <c r="BE262" s="154"/>
      <c r="BF262" s="154"/>
      <c r="BG262" s="154"/>
      <c r="BH262" s="154"/>
    </row>
    <row r="263" spans="1:60" outlineLevel="1" x14ac:dyDescent="0.2">
      <c r="A263" s="155"/>
      <c r="B263" s="161"/>
      <c r="C263" s="197" t="s">
        <v>424</v>
      </c>
      <c r="D263" s="166"/>
      <c r="E263" s="171">
        <v>22</v>
      </c>
      <c r="F263" s="174"/>
      <c r="G263" s="174"/>
      <c r="H263" s="174"/>
      <c r="I263" s="174"/>
      <c r="J263" s="174"/>
      <c r="K263" s="174"/>
      <c r="L263" s="174"/>
      <c r="M263" s="174"/>
      <c r="N263" s="164"/>
      <c r="O263" s="164"/>
      <c r="P263" s="164"/>
      <c r="Q263" s="164"/>
      <c r="R263" s="164"/>
      <c r="S263" s="164"/>
      <c r="T263" s="165"/>
      <c r="U263" s="164"/>
      <c r="V263" s="154"/>
      <c r="W263" s="154"/>
      <c r="X263" s="154"/>
      <c r="Y263" s="154"/>
      <c r="Z263" s="154"/>
      <c r="AA263" s="154"/>
      <c r="AB263" s="154"/>
      <c r="AC263" s="154"/>
      <c r="AD263" s="154"/>
      <c r="AE263" s="154" t="s">
        <v>131</v>
      </c>
      <c r="AF263" s="154">
        <v>0</v>
      </c>
      <c r="AG263" s="154"/>
      <c r="AH263" s="154"/>
      <c r="AI263" s="154"/>
      <c r="AJ263" s="154"/>
      <c r="AK263" s="154"/>
      <c r="AL263" s="154"/>
      <c r="AM263" s="154"/>
      <c r="AN263" s="154"/>
      <c r="AO263" s="154"/>
      <c r="AP263" s="154"/>
      <c r="AQ263" s="154"/>
      <c r="AR263" s="154"/>
      <c r="AS263" s="154"/>
      <c r="AT263" s="154"/>
      <c r="AU263" s="154"/>
      <c r="AV263" s="154"/>
      <c r="AW263" s="154"/>
      <c r="AX263" s="154"/>
      <c r="AY263" s="154"/>
      <c r="AZ263" s="154"/>
      <c r="BA263" s="154"/>
      <c r="BB263" s="154"/>
      <c r="BC263" s="154"/>
      <c r="BD263" s="154"/>
      <c r="BE263" s="154"/>
      <c r="BF263" s="154"/>
      <c r="BG263" s="154"/>
      <c r="BH263" s="154"/>
    </row>
    <row r="264" spans="1:60" ht="22.5" outlineLevel="1" x14ac:dyDescent="0.2">
      <c r="A264" s="155">
        <v>106</v>
      </c>
      <c r="B264" s="161" t="s">
        <v>425</v>
      </c>
      <c r="C264" s="196" t="s">
        <v>426</v>
      </c>
      <c r="D264" s="163" t="s">
        <v>156</v>
      </c>
      <c r="E264" s="170">
        <v>20</v>
      </c>
      <c r="F264" s="173"/>
      <c r="G264" s="174">
        <f>ROUND(E264*F264,2)</f>
        <v>0</v>
      </c>
      <c r="H264" s="173"/>
      <c r="I264" s="174">
        <f>ROUND(E264*H264,2)</f>
        <v>0</v>
      </c>
      <c r="J264" s="173"/>
      <c r="K264" s="174">
        <f>ROUND(E264*J264,2)</f>
        <v>0</v>
      </c>
      <c r="L264" s="174">
        <v>15</v>
      </c>
      <c r="M264" s="174">
        <f>G264*(1+L264/100)</f>
        <v>0</v>
      </c>
      <c r="N264" s="164">
        <v>0</v>
      </c>
      <c r="O264" s="164">
        <f>ROUND(E264*N264,5)</f>
        <v>0</v>
      </c>
      <c r="P264" s="164">
        <v>0</v>
      </c>
      <c r="Q264" s="164">
        <f>ROUND(E264*P264,5)</f>
        <v>0</v>
      </c>
      <c r="R264" s="164"/>
      <c r="S264" s="164"/>
      <c r="T264" s="165">
        <v>0.11</v>
      </c>
      <c r="U264" s="164">
        <f>ROUND(E264*T264,2)</f>
        <v>2.2000000000000002</v>
      </c>
      <c r="V264" s="154"/>
      <c r="W264" s="154"/>
      <c r="X264" s="154"/>
      <c r="Y264" s="154"/>
      <c r="Z264" s="154"/>
      <c r="AA264" s="154"/>
      <c r="AB264" s="154"/>
      <c r="AC264" s="154"/>
      <c r="AD264" s="154"/>
      <c r="AE264" s="154" t="s">
        <v>129</v>
      </c>
      <c r="AF264" s="154"/>
      <c r="AG264" s="154"/>
      <c r="AH264" s="154"/>
      <c r="AI264" s="154"/>
      <c r="AJ264" s="154"/>
      <c r="AK264" s="154"/>
      <c r="AL264" s="154"/>
      <c r="AM264" s="154"/>
      <c r="AN264" s="154"/>
      <c r="AO264" s="154"/>
      <c r="AP264" s="154"/>
      <c r="AQ264" s="154"/>
      <c r="AR264" s="154"/>
      <c r="AS264" s="154"/>
      <c r="AT264" s="154"/>
      <c r="AU264" s="154"/>
      <c r="AV264" s="154"/>
      <c r="AW264" s="154"/>
      <c r="AX264" s="154"/>
      <c r="AY264" s="154"/>
      <c r="AZ264" s="154"/>
      <c r="BA264" s="154"/>
      <c r="BB264" s="154"/>
      <c r="BC264" s="154"/>
      <c r="BD264" s="154"/>
      <c r="BE264" s="154"/>
      <c r="BF264" s="154"/>
      <c r="BG264" s="154"/>
      <c r="BH264" s="154"/>
    </row>
    <row r="265" spans="1:60" outlineLevel="1" x14ac:dyDescent="0.2">
      <c r="A265" s="155"/>
      <c r="B265" s="161"/>
      <c r="C265" s="197" t="s">
        <v>261</v>
      </c>
      <c r="D265" s="166"/>
      <c r="E265" s="171">
        <v>20</v>
      </c>
      <c r="F265" s="174"/>
      <c r="G265" s="174"/>
      <c r="H265" s="174"/>
      <c r="I265" s="174"/>
      <c r="J265" s="174"/>
      <c r="K265" s="174"/>
      <c r="L265" s="174"/>
      <c r="M265" s="174"/>
      <c r="N265" s="164"/>
      <c r="O265" s="164"/>
      <c r="P265" s="164"/>
      <c r="Q265" s="164"/>
      <c r="R265" s="164"/>
      <c r="S265" s="164"/>
      <c r="T265" s="165"/>
      <c r="U265" s="164"/>
      <c r="V265" s="154"/>
      <c r="W265" s="154"/>
      <c r="X265" s="154"/>
      <c r="Y265" s="154"/>
      <c r="Z265" s="154"/>
      <c r="AA265" s="154"/>
      <c r="AB265" s="154"/>
      <c r="AC265" s="154"/>
      <c r="AD265" s="154"/>
      <c r="AE265" s="154" t="s">
        <v>131</v>
      </c>
      <c r="AF265" s="154">
        <v>0</v>
      </c>
      <c r="AG265" s="154"/>
      <c r="AH265" s="154"/>
      <c r="AI265" s="154"/>
      <c r="AJ265" s="154"/>
      <c r="AK265" s="154"/>
      <c r="AL265" s="154"/>
      <c r="AM265" s="154"/>
      <c r="AN265" s="154"/>
      <c r="AO265" s="154"/>
      <c r="AP265" s="154"/>
      <c r="AQ265" s="154"/>
      <c r="AR265" s="154"/>
      <c r="AS265" s="154"/>
      <c r="AT265" s="154"/>
      <c r="AU265" s="154"/>
      <c r="AV265" s="154"/>
      <c r="AW265" s="154"/>
      <c r="AX265" s="154"/>
      <c r="AY265" s="154"/>
      <c r="AZ265" s="154"/>
      <c r="BA265" s="154"/>
      <c r="BB265" s="154"/>
      <c r="BC265" s="154"/>
      <c r="BD265" s="154"/>
      <c r="BE265" s="154"/>
      <c r="BF265" s="154"/>
      <c r="BG265" s="154"/>
      <c r="BH265" s="154"/>
    </row>
    <row r="266" spans="1:60" outlineLevel="1" x14ac:dyDescent="0.2">
      <c r="A266" s="155">
        <v>107</v>
      </c>
      <c r="B266" s="161" t="s">
        <v>427</v>
      </c>
      <c r="C266" s="196" t="s">
        <v>428</v>
      </c>
      <c r="D266" s="163" t="s">
        <v>152</v>
      </c>
      <c r="E266" s="170">
        <v>0.34810000000000002</v>
      </c>
      <c r="F266" s="173"/>
      <c r="G266" s="174">
        <f>ROUND(E266*F266,2)</f>
        <v>0</v>
      </c>
      <c r="H266" s="173"/>
      <c r="I266" s="174">
        <f>ROUND(E266*H266,2)</f>
        <v>0</v>
      </c>
      <c r="J266" s="173"/>
      <c r="K266" s="174">
        <f>ROUND(E266*J266,2)</f>
        <v>0</v>
      </c>
      <c r="L266" s="174">
        <v>15</v>
      </c>
      <c r="M266" s="174">
        <f>G266*(1+L266/100)</f>
        <v>0</v>
      </c>
      <c r="N266" s="164">
        <v>0</v>
      </c>
      <c r="O266" s="164">
        <f>ROUND(E266*N266,5)</f>
        <v>0</v>
      </c>
      <c r="P266" s="164">
        <v>0</v>
      </c>
      <c r="Q266" s="164">
        <f>ROUND(E266*P266,5)</f>
        <v>0</v>
      </c>
      <c r="R266" s="164"/>
      <c r="S266" s="164"/>
      <c r="T266" s="165">
        <v>1.26</v>
      </c>
      <c r="U266" s="164">
        <f>ROUND(E266*T266,2)</f>
        <v>0.44</v>
      </c>
      <c r="V266" s="154"/>
      <c r="W266" s="154"/>
      <c r="X266" s="154"/>
      <c r="Y266" s="154"/>
      <c r="Z266" s="154"/>
      <c r="AA266" s="154"/>
      <c r="AB266" s="154"/>
      <c r="AC266" s="154"/>
      <c r="AD266" s="154"/>
      <c r="AE266" s="154" t="s">
        <v>129</v>
      </c>
      <c r="AF266" s="154"/>
      <c r="AG266" s="154"/>
      <c r="AH266" s="154"/>
      <c r="AI266" s="154"/>
      <c r="AJ266" s="154"/>
      <c r="AK266" s="154"/>
      <c r="AL266" s="154"/>
      <c r="AM266" s="154"/>
      <c r="AN266" s="154"/>
      <c r="AO266" s="154"/>
      <c r="AP266" s="154"/>
      <c r="AQ266" s="154"/>
      <c r="AR266" s="154"/>
      <c r="AS266" s="154"/>
      <c r="AT266" s="154"/>
      <c r="AU266" s="154"/>
      <c r="AV266" s="154"/>
      <c r="AW266" s="154"/>
      <c r="AX266" s="154"/>
      <c r="AY266" s="154"/>
      <c r="AZ266" s="154"/>
      <c r="BA266" s="154"/>
      <c r="BB266" s="154"/>
      <c r="BC266" s="154"/>
      <c r="BD266" s="154"/>
      <c r="BE266" s="154"/>
      <c r="BF266" s="154"/>
      <c r="BG266" s="154"/>
      <c r="BH266" s="154"/>
    </row>
    <row r="267" spans="1:60" x14ac:dyDescent="0.2">
      <c r="A267" s="156" t="s">
        <v>124</v>
      </c>
      <c r="B267" s="162" t="s">
        <v>95</v>
      </c>
      <c r="C267" s="198" t="s">
        <v>96</v>
      </c>
      <c r="D267" s="167"/>
      <c r="E267" s="172"/>
      <c r="F267" s="175"/>
      <c r="G267" s="175">
        <f>SUMIF(AE268:AE271,"&lt;&gt;NOR",G268:G271)</f>
        <v>0</v>
      </c>
      <c r="H267" s="175"/>
      <c r="I267" s="175">
        <f>SUM(I268:I271)</f>
        <v>0</v>
      </c>
      <c r="J267" s="175"/>
      <c r="K267" s="175">
        <f>SUM(K268:K271)</f>
        <v>0</v>
      </c>
      <c r="L267" s="175"/>
      <c r="M267" s="175">
        <f>SUM(M268:M271)</f>
        <v>0</v>
      </c>
      <c r="N267" s="168"/>
      <c r="O267" s="168">
        <f>SUM(O268:O271)</f>
        <v>2.52E-2</v>
      </c>
      <c r="P267" s="168"/>
      <c r="Q267" s="168">
        <f>SUM(Q268:Q271)</f>
        <v>0</v>
      </c>
      <c r="R267" s="168"/>
      <c r="S267" s="168"/>
      <c r="T267" s="169"/>
      <c r="U267" s="168">
        <f>SUM(U268:U271)</f>
        <v>5.2</v>
      </c>
      <c r="AE267" t="s">
        <v>125</v>
      </c>
    </row>
    <row r="268" spans="1:60" outlineLevel="1" x14ac:dyDescent="0.2">
      <c r="A268" s="155">
        <v>108</v>
      </c>
      <c r="B268" s="161" t="s">
        <v>429</v>
      </c>
      <c r="C268" s="196" t="s">
        <v>430</v>
      </c>
      <c r="D268" s="163" t="s">
        <v>162</v>
      </c>
      <c r="E268" s="170">
        <v>40</v>
      </c>
      <c r="F268" s="173"/>
      <c r="G268" s="174">
        <f>ROUND(E268*F268,2)</f>
        <v>0</v>
      </c>
      <c r="H268" s="173"/>
      <c r="I268" s="174">
        <f>ROUND(E268*H268,2)</f>
        <v>0</v>
      </c>
      <c r="J268" s="173"/>
      <c r="K268" s="174">
        <f>ROUND(E268*J268,2)</f>
        <v>0</v>
      </c>
      <c r="L268" s="174">
        <v>15</v>
      </c>
      <c r="M268" s="174">
        <f>G268*(1+L268/100)</f>
        <v>0</v>
      </c>
      <c r="N268" s="164">
        <v>1.7000000000000001E-4</v>
      </c>
      <c r="O268" s="164">
        <f>ROUND(E268*N268,5)</f>
        <v>6.7999999999999996E-3</v>
      </c>
      <c r="P268" s="164">
        <v>0</v>
      </c>
      <c r="Q268" s="164">
        <f>ROUND(E268*P268,5)</f>
        <v>0</v>
      </c>
      <c r="R268" s="164"/>
      <c r="S268" s="164"/>
      <c r="T268" s="165">
        <v>0.03</v>
      </c>
      <c r="U268" s="164">
        <f>ROUND(E268*T268,2)</f>
        <v>1.2</v>
      </c>
      <c r="V268" s="154"/>
      <c r="W268" s="154"/>
      <c r="X268" s="154"/>
      <c r="Y268" s="154"/>
      <c r="Z268" s="154"/>
      <c r="AA268" s="154"/>
      <c r="AB268" s="154"/>
      <c r="AC268" s="154"/>
      <c r="AD268" s="154"/>
      <c r="AE268" s="154" t="s">
        <v>129</v>
      </c>
      <c r="AF268" s="154"/>
      <c r="AG268" s="154"/>
      <c r="AH268" s="154"/>
      <c r="AI268" s="154"/>
      <c r="AJ268" s="154"/>
      <c r="AK268" s="154"/>
      <c r="AL268" s="154"/>
      <c r="AM268" s="154"/>
      <c r="AN268" s="154"/>
      <c r="AO268" s="154"/>
      <c r="AP268" s="154"/>
      <c r="AQ268" s="154"/>
      <c r="AR268" s="154"/>
      <c r="AS268" s="154"/>
      <c r="AT268" s="154"/>
      <c r="AU268" s="154"/>
      <c r="AV268" s="154"/>
      <c r="AW268" s="154"/>
      <c r="AX268" s="154"/>
      <c r="AY268" s="154"/>
      <c r="AZ268" s="154"/>
      <c r="BA268" s="154"/>
      <c r="BB268" s="154"/>
      <c r="BC268" s="154"/>
      <c r="BD268" s="154"/>
      <c r="BE268" s="154"/>
      <c r="BF268" s="154"/>
      <c r="BG268" s="154"/>
      <c r="BH268" s="154"/>
    </row>
    <row r="269" spans="1:60" outlineLevel="1" x14ac:dyDescent="0.2">
      <c r="A269" s="155"/>
      <c r="B269" s="161"/>
      <c r="C269" s="197" t="s">
        <v>431</v>
      </c>
      <c r="D269" s="166"/>
      <c r="E269" s="171">
        <v>40</v>
      </c>
      <c r="F269" s="174"/>
      <c r="G269" s="174"/>
      <c r="H269" s="174"/>
      <c r="I269" s="174"/>
      <c r="J269" s="174"/>
      <c r="K269" s="174"/>
      <c r="L269" s="174"/>
      <c r="M269" s="174"/>
      <c r="N269" s="164"/>
      <c r="O269" s="164"/>
      <c r="P269" s="164"/>
      <c r="Q269" s="164"/>
      <c r="R269" s="164"/>
      <c r="S269" s="164"/>
      <c r="T269" s="165"/>
      <c r="U269" s="164"/>
      <c r="V269" s="154"/>
      <c r="W269" s="154"/>
      <c r="X269" s="154"/>
      <c r="Y269" s="154"/>
      <c r="Z269" s="154"/>
      <c r="AA269" s="154"/>
      <c r="AB269" s="154"/>
      <c r="AC269" s="154"/>
      <c r="AD269" s="154"/>
      <c r="AE269" s="154" t="s">
        <v>131</v>
      </c>
      <c r="AF269" s="154">
        <v>0</v>
      </c>
      <c r="AG269" s="154"/>
      <c r="AH269" s="154"/>
      <c r="AI269" s="154"/>
      <c r="AJ269" s="154"/>
      <c r="AK269" s="154"/>
      <c r="AL269" s="154"/>
      <c r="AM269" s="154"/>
      <c r="AN269" s="154"/>
      <c r="AO269" s="154"/>
      <c r="AP269" s="154"/>
      <c r="AQ269" s="154"/>
      <c r="AR269" s="154"/>
      <c r="AS269" s="154"/>
      <c r="AT269" s="154"/>
      <c r="AU269" s="154"/>
      <c r="AV269" s="154"/>
      <c r="AW269" s="154"/>
      <c r="AX269" s="154"/>
      <c r="AY269" s="154"/>
      <c r="AZ269" s="154"/>
      <c r="BA269" s="154"/>
      <c r="BB269" s="154"/>
      <c r="BC269" s="154"/>
      <c r="BD269" s="154"/>
      <c r="BE269" s="154"/>
      <c r="BF269" s="154"/>
      <c r="BG269" s="154"/>
      <c r="BH269" s="154"/>
    </row>
    <row r="270" spans="1:60" outlineLevel="1" x14ac:dyDescent="0.2">
      <c r="A270" s="155">
        <v>109</v>
      </c>
      <c r="B270" s="161" t="s">
        <v>432</v>
      </c>
      <c r="C270" s="196" t="s">
        <v>433</v>
      </c>
      <c r="D270" s="163" t="s">
        <v>162</v>
      </c>
      <c r="E270" s="170">
        <v>40</v>
      </c>
      <c r="F270" s="173"/>
      <c r="G270" s="174">
        <f>ROUND(E270*F270,2)</f>
        <v>0</v>
      </c>
      <c r="H270" s="173"/>
      <c r="I270" s="174">
        <f>ROUND(E270*H270,2)</f>
        <v>0</v>
      </c>
      <c r="J270" s="173"/>
      <c r="K270" s="174">
        <f>ROUND(E270*J270,2)</f>
        <v>0</v>
      </c>
      <c r="L270" s="174">
        <v>15</v>
      </c>
      <c r="M270" s="174">
        <f>G270*(1+L270/100)</f>
        <v>0</v>
      </c>
      <c r="N270" s="164">
        <v>4.6000000000000001E-4</v>
      </c>
      <c r="O270" s="164">
        <f>ROUND(E270*N270,5)</f>
        <v>1.84E-2</v>
      </c>
      <c r="P270" s="164">
        <v>0</v>
      </c>
      <c r="Q270" s="164">
        <f>ROUND(E270*P270,5)</f>
        <v>0</v>
      </c>
      <c r="R270" s="164"/>
      <c r="S270" s="164"/>
      <c r="T270" s="165">
        <v>0.1</v>
      </c>
      <c r="U270" s="164">
        <f>ROUND(E270*T270,2)</f>
        <v>4</v>
      </c>
      <c r="V270" s="154"/>
      <c r="W270" s="154"/>
      <c r="X270" s="154"/>
      <c r="Y270" s="154"/>
      <c r="Z270" s="154"/>
      <c r="AA270" s="154"/>
      <c r="AB270" s="154"/>
      <c r="AC270" s="154"/>
      <c r="AD270" s="154"/>
      <c r="AE270" s="154" t="s">
        <v>129</v>
      </c>
      <c r="AF270" s="154"/>
      <c r="AG270" s="154"/>
      <c r="AH270" s="154"/>
      <c r="AI270" s="154"/>
      <c r="AJ270" s="154"/>
      <c r="AK270" s="154"/>
      <c r="AL270" s="154"/>
      <c r="AM270" s="154"/>
      <c r="AN270" s="154"/>
      <c r="AO270" s="154"/>
      <c r="AP270" s="154"/>
      <c r="AQ270" s="154"/>
      <c r="AR270" s="154"/>
      <c r="AS270" s="154"/>
      <c r="AT270" s="154"/>
      <c r="AU270" s="154"/>
      <c r="AV270" s="154"/>
      <c r="AW270" s="154"/>
      <c r="AX270" s="154"/>
      <c r="AY270" s="154"/>
      <c r="AZ270" s="154"/>
      <c r="BA270" s="154"/>
      <c r="BB270" s="154"/>
      <c r="BC270" s="154"/>
      <c r="BD270" s="154"/>
      <c r="BE270" s="154"/>
      <c r="BF270" s="154"/>
      <c r="BG270" s="154"/>
      <c r="BH270" s="154"/>
    </row>
    <row r="271" spans="1:60" outlineLevel="1" x14ac:dyDescent="0.2">
      <c r="A271" s="155"/>
      <c r="B271" s="161"/>
      <c r="C271" s="197" t="s">
        <v>431</v>
      </c>
      <c r="D271" s="166"/>
      <c r="E271" s="171">
        <v>40</v>
      </c>
      <c r="F271" s="174"/>
      <c r="G271" s="174"/>
      <c r="H271" s="174"/>
      <c r="I271" s="174"/>
      <c r="J271" s="174"/>
      <c r="K271" s="174"/>
      <c r="L271" s="174"/>
      <c r="M271" s="174"/>
      <c r="N271" s="164"/>
      <c r="O271" s="164"/>
      <c r="P271" s="164"/>
      <c r="Q271" s="164"/>
      <c r="R271" s="164"/>
      <c r="S271" s="164"/>
      <c r="T271" s="165"/>
      <c r="U271" s="164"/>
      <c r="V271" s="154"/>
      <c r="W271" s="154"/>
      <c r="X271" s="154"/>
      <c r="Y271" s="154"/>
      <c r="Z271" s="154"/>
      <c r="AA271" s="154"/>
      <c r="AB271" s="154"/>
      <c r="AC271" s="154"/>
      <c r="AD271" s="154"/>
      <c r="AE271" s="154" t="s">
        <v>131</v>
      </c>
      <c r="AF271" s="154">
        <v>0</v>
      </c>
      <c r="AG271" s="154"/>
      <c r="AH271" s="154"/>
      <c r="AI271" s="154"/>
      <c r="AJ271" s="154"/>
      <c r="AK271" s="154"/>
      <c r="AL271" s="154"/>
      <c r="AM271" s="154"/>
      <c r="AN271" s="154"/>
      <c r="AO271" s="154"/>
      <c r="AP271" s="154"/>
      <c r="AQ271" s="154"/>
      <c r="AR271" s="154"/>
      <c r="AS271" s="154"/>
      <c r="AT271" s="154"/>
      <c r="AU271" s="154"/>
      <c r="AV271" s="154"/>
      <c r="AW271" s="154"/>
      <c r="AX271" s="154"/>
      <c r="AY271" s="154"/>
      <c r="AZ271" s="154"/>
      <c r="BA271" s="154"/>
      <c r="BB271" s="154"/>
      <c r="BC271" s="154"/>
      <c r="BD271" s="154"/>
      <c r="BE271" s="154"/>
      <c r="BF271" s="154"/>
      <c r="BG271" s="154"/>
      <c r="BH271" s="154"/>
    </row>
    <row r="272" spans="1:60" x14ac:dyDescent="0.2">
      <c r="A272" s="156" t="s">
        <v>124</v>
      </c>
      <c r="B272" s="162" t="s">
        <v>97</v>
      </c>
      <c r="C272" s="198" t="s">
        <v>26</v>
      </c>
      <c r="D272" s="167"/>
      <c r="E272" s="172"/>
      <c r="F272" s="175"/>
      <c r="G272" s="175">
        <f>SUMIF(AE273:AE276,"&lt;&gt;NOR",G273:G276)</f>
        <v>0</v>
      </c>
      <c r="H272" s="175"/>
      <c r="I272" s="175">
        <f>SUM(I273:I276)</f>
        <v>0</v>
      </c>
      <c r="J272" s="175"/>
      <c r="K272" s="175">
        <f>SUM(K273:K276)</f>
        <v>0</v>
      </c>
      <c r="L272" s="175"/>
      <c r="M272" s="175">
        <f>SUM(M273:M276)</f>
        <v>0</v>
      </c>
      <c r="N272" s="168"/>
      <c r="O272" s="168">
        <f>SUM(O273:O276)</f>
        <v>0</v>
      </c>
      <c r="P272" s="168"/>
      <c r="Q272" s="168">
        <f>SUM(Q273:Q276)</f>
        <v>0</v>
      </c>
      <c r="R272" s="168"/>
      <c r="S272" s="168"/>
      <c r="T272" s="169"/>
      <c r="U272" s="168">
        <f>SUM(U273:U276)</f>
        <v>0</v>
      </c>
      <c r="AE272" t="s">
        <v>125</v>
      </c>
    </row>
    <row r="273" spans="1:60" outlineLevel="1" x14ac:dyDescent="0.2">
      <c r="A273" s="155">
        <v>110</v>
      </c>
      <c r="B273" s="161" t="s">
        <v>434</v>
      </c>
      <c r="C273" s="196" t="s">
        <v>435</v>
      </c>
      <c r="D273" s="163" t="s">
        <v>436</v>
      </c>
      <c r="E273" s="170">
        <v>2</v>
      </c>
      <c r="F273" s="173"/>
      <c r="G273" s="174">
        <f>ROUND(E273*F273,2)</f>
        <v>0</v>
      </c>
      <c r="H273" s="173"/>
      <c r="I273" s="174">
        <f>ROUND(E273*H273,2)</f>
        <v>0</v>
      </c>
      <c r="J273" s="173"/>
      <c r="K273" s="174">
        <f>ROUND(E273*J273,2)</f>
        <v>0</v>
      </c>
      <c r="L273" s="174">
        <v>15</v>
      </c>
      <c r="M273" s="174">
        <f>G273*(1+L273/100)</f>
        <v>0</v>
      </c>
      <c r="N273" s="164">
        <v>0</v>
      </c>
      <c r="O273" s="164">
        <f>ROUND(E273*N273,5)</f>
        <v>0</v>
      </c>
      <c r="P273" s="164">
        <v>0</v>
      </c>
      <c r="Q273" s="164">
        <f>ROUND(E273*P273,5)</f>
        <v>0</v>
      </c>
      <c r="R273" s="164"/>
      <c r="S273" s="164"/>
      <c r="T273" s="165">
        <v>0</v>
      </c>
      <c r="U273" s="164">
        <f>ROUND(E273*T273,2)</f>
        <v>0</v>
      </c>
      <c r="V273" s="154"/>
      <c r="W273" s="154"/>
      <c r="X273" s="154"/>
      <c r="Y273" s="154"/>
      <c r="Z273" s="154"/>
      <c r="AA273" s="154"/>
      <c r="AB273" s="154"/>
      <c r="AC273" s="154"/>
      <c r="AD273" s="154"/>
      <c r="AE273" s="154" t="s">
        <v>129</v>
      </c>
      <c r="AF273" s="154"/>
      <c r="AG273" s="154"/>
      <c r="AH273" s="154"/>
      <c r="AI273" s="154"/>
      <c r="AJ273" s="154"/>
      <c r="AK273" s="154"/>
      <c r="AL273" s="154"/>
      <c r="AM273" s="154"/>
      <c r="AN273" s="154"/>
      <c r="AO273" s="154"/>
      <c r="AP273" s="154"/>
      <c r="AQ273" s="154"/>
      <c r="AR273" s="154"/>
      <c r="AS273" s="154"/>
      <c r="AT273" s="154"/>
      <c r="AU273" s="154"/>
      <c r="AV273" s="154"/>
      <c r="AW273" s="154"/>
      <c r="AX273" s="154"/>
      <c r="AY273" s="154"/>
      <c r="AZ273" s="154"/>
      <c r="BA273" s="154"/>
      <c r="BB273" s="154"/>
      <c r="BC273" s="154"/>
      <c r="BD273" s="154"/>
      <c r="BE273" s="154"/>
      <c r="BF273" s="154"/>
      <c r="BG273" s="154"/>
      <c r="BH273" s="154"/>
    </row>
    <row r="274" spans="1:60" outlineLevel="1" x14ac:dyDescent="0.2">
      <c r="A274" s="155">
        <v>111</v>
      </c>
      <c r="B274" s="161" t="s">
        <v>437</v>
      </c>
      <c r="C274" s="196" t="s">
        <v>438</v>
      </c>
      <c r="D274" s="163" t="s">
        <v>235</v>
      </c>
      <c r="E274" s="170">
        <v>1</v>
      </c>
      <c r="F274" s="173"/>
      <c r="G274" s="174">
        <f>ROUND(E274*F274,2)</f>
        <v>0</v>
      </c>
      <c r="H274" s="173"/>
      <c r="I274" s="174">
        <f>ROUND(E274*H274,2)</f>
        <v>0</v>
      </c>
      <c r="J274" s="173"/>
      <c r="K274" s="174">
        <f>ROUND(E274*J274,2)</f>
        <v>0</v>
      </c>
      <c r="L274" s="174">
        <v>15</v>
      </c>
      <c r="M274" s="174">
        <f>G274*(1+L274/100)</f>
        <v>0</v>
      </c>
      <c r="N274" s="164">
        <v>0</v>
      </c>
      <c r="O274" s="164">
        <f>ROUND(E274*N274,5)</f>
        <v>0</v>
      </c>
      <c r="P274" s="164">
        <v>0</v>
      </c>
      <c r="Q274" s="164">
        <f>ROUND(E274*P274,5)</f>
        <v>0</v>
      </c>
      <c r="R274" s="164"/>
      <c r="S274" s="164"/>
      <c r="T274" s="165">
        <v>0</v>
      </c>
      <c r="U274" s="164">
        <f>ROUND(E274*T274,2)</f>
        <v>0</v>
      </c>
      <c r="V274" s="154"/>
      <c r="W274" s="154"/>
      <c r="X274" s="154"/>
      <c r="Y274" s="154"/>
      <c r="Z274" s="154"/>
      <c r="AA274" s="154"/>
      <c r="AB274" s="154"/>
      <c r="AC274" s="154"/>
      <c r="AD274" s="154"/>
      <c r="AE274" s="154" t="s">
        <v>129</v>
      </c>
      <c r="AF274" s="154"/>
      <c r="AG274" s="154"/>
      <c r="AH274" s="154"/>
      <c r="AI274" s="154"/>
      <c r="AJ274" s="154"/>
      <c r="AK274" s="154"/>
      <c r="AL274" s="154"/>
      <c r="AM274" s="154"/>
      <c r="AN274" s="154"/>
      <c r="AO274" s="154"/>
      <c r="AP274" s="154"/>
      <c r="AQ274" s="154"/>
      <c r="AR274" s="154"/>
      <c r="AS274" s="154"/>
      <c r="AT274" s="154"/>
      <c r="AU274" s="154"/>
      <c r="AV274" s="154"/>
      <c r="AW274" s="154"/>
      <c r="AX274" s="154"/>
      <c r="AY274" s="154"/>
      <c r="AZ274" s="154"/>
      <c r="BA274" s="154"/>
      <c r="BB274" s="154"/>
      <c r="BC274" s="154"/>
      <c r="BD274" s="154"/>
      <c r="BE274" s="154"/>
      <c r="BF274" s="154"/>
      <c r="BG274" s="154"/>
      <c r="BH274" s="154"/>
    </row>
    <row r="275" spans="1:60" outlineLevel="1" x14ac:dyDescent="0.2">
      <c r="A275" s="155">
        <v>112</v>
      </c>
      <c r="B275" s="161" t="s">
        <v>439</v>
      </c>
      <c r="C275" s="196" t="s">
        <v>440</v>
      </c>
      <c r="D275" s="163" t="s">
        <v>235</v>
      </c>
      <c r="E275" s="170">
        <v>1</v>
      </c>
      <c r="F275" s="173"/>
      <c r="G275" s="174">
        <f>ROUND(E275*F275,2)</f>
        <v>0</v>
      </c>
      <c r="H275" s="173"/>
      <c r="I275" s="174">
        <f>ROUND(E275*H275,2)</f>
        <v>0</v>
      </c>
      <c r="J275" s="173"/>
      <c r="K275" s="174">
        <f>ROUND(E275*J275,2)</f>
        <v>0</v>
      </c>
      <c r="L275" s="174">
        <v>15</v>
      </c>
      <c r="M275" s="174">
        <f>G275*(1+L275/100)</f>
        <v>0</v>
      </c>
      <c r="N275" s="164">
        <v>0</v>
      </c>
      <c r="O275" s="164">
        <f>ROUND(E275*N275,5)</f>
        <v>0</v>
      </c>
      <c r="P275" s="164">
        <v>0</v>
      </c>
      <c r="Q275" s="164">
        <f>ROUND(E275*P275,5)</f>
        <v>0</v>
      </c>
      <c r="R275" s="164"/>
      <c r="S275" s="164"/>
      <c r="T275" s="165">
        <v>0</v>
      </c>
      <c r="U275" s="164">
        <f>ROUND(E275*T275,2)</f>
        <v>0</v>
      </c>
      <c r="V275" s="154"/>
      <c r="W275" s="154"/>
      <c r="X275" s="154"/>
      <c r="Y275" s="154"/>
      <c r="Z275" s="154"/>
      <c r="AA275" s="154"/>
      <c r="AB275" s="154"/>
      <c r="AC275" s="154"/>
      <c r="AD275" s="154"/>
      <c r="AE275" s="154" t="s">
        <v>129</v>
      </c>
      <c r="AF275" s="154"/>
      <c r="AG275" s="154"/>
      <c r="AH275" s="154"/>
      <c r="AI275" s="154"/>
      <c r="AJ275" s="154"/>
      <c r="AK275" s="154"/>
      <c r="AL275" s="154"/>
      <c r="AM275" s="154"/>
      <c r="AN275" s="154"/>
      <c r="AO275" s="154"/>
      <c r="AP275" s="154"/>
      <c r="AQ275" s="154"/>
      <c r="AR275" s="154"/>
      <c r="AS275" s="154"/>
      <c r="AT275" s="154"/>
      <c r="AU275" s="154"/>
      <c r="AV275" s="154"/>
      <c r="AW275" s="154"/>
      <c r="AX275" s="154"/>
      <c r="AY275" s="154"/>
      <c r="AZ275" s="154"/>
      <c r="BA275" s="154"/>
      <c r="BB275" s="154"/>
      <c r="BC275" s="154"/>
      <c r="BD275" s="154"/>
      <c r="BE275" s="154"/>
      <c r="BF275" s="154"/>
      <c r="BG275" s="154"/>
      <c r="BH275" s="154"/>
    </row>
    <row r="276" spans="1:60" outlineLevel="1" x14ac:dyDescent="0.2">
      <c r="A276" s="184">
        <v>113</v>
      </c>
      <c r="B276" s="185" t="s">
        <v>441</v>
      </c>
      <c r="C276" s="199" t="s">
        <v>442</v>
      </c>
      <c r="D276" s="186" t="s">
        <v>235</v>
      </c>
      <c r="E276" s="187">
        <v>1</v>
      </c>
      <c r="F276" s="188"/>
      <c r="G276" s="189">
        <f>ROUND(E276*F276,2)</f>
        <v>0</v>
      </c>
      <c r="H276" s="188"/>
      <c r="I276" s="189">
        <f>ROUND(E276*H276,2)</f>
        <v>0</v>
      </c>
      <c r="J276" s="188"/>
      <c r="K276" s="189">
        <f>ROUND(E276*J276,2)</f>
        <v>0</v>
      </c>
      <c r="L276" s="189">
        <v>15</v>
      </c>
      <c r="M276" s="189">
        <f>G276*(1+L276/100)</f>
        <v>0</v>
      </c>
      <c r="N276" s="190">
        <v>0</v>
      </c>
      <c r="O276" s="190">
        <f>ROUND(E276*N276,5)</f>
        <v>0</v>
      </c>
      <c r="P276" s="190">
        <v>0</v>
      </c>
      <c r="Q276" s="190">
        <f>ROUND(E276*P276,5)</f>
        <v>0</v>
      </c>
      <c r="R276" s="190"/>
      <c r="S276" s="190"/>
      <c r="T276" s="191">
        <v>0</v>
      </c>
      <c r="U276" s="190">
        <f>ROUND(E276*T276,2)</f>
        <v>0</v>
      </c>
      <c r="V276" s="154"/>
      <c r="W276" s="154"/>
      <c r="X276" s="154"/>
      <c r="Y276" s="154"/>
      <c r="Z276" s="154"/>
      <c r="AA276" s="154"/>
      <c r="AB276" s="154"/>
      <c r="AC276" s="154"/>
      <c r="AD276" s="154"/>
      <c r="AE276" s="154" t="s">
        <v>129</v>
      </c>
      <c r="AF276" s="154"/>
      <c r="AG276" s="154"/>
      <c r="AH276" s="154"/>
      <c r="AI276" s="154"/>
      <c r="AJ276" s="154"/>
      <c r="AK276" s="154"/>
      <c r="AL276" s="154"/>
      <c r="AM276" s="154"/>
      <c r="AN276" s="154"/>
      <c r="AO276" s="154"/>
      <c r="AP276" s="154"/>
      <c r="AQ276" s="154"/>
      <c r="AR276" s="154"/>
      <c r="AS276" s="154"/>
      <c r="AT276" s="154"/>
      <c r="AU276" s="154"/>
      <c r="AV276" s="154"/>
      <c r="AW276" s="154"/>
      <c r="AX276" s="154"/>
      <c r="AY276" s="154"/>
      <c r="AZ276" s="154"/>
      <c r="BA276" s="154"/>
      <c r="BB276" s="154"/>
      <c r="BC276" s="154"/>
      <c r="BD276" s="154"/>
      <c r="BE276" s="154"/>
      <c r="BF276" s="154"/>
      <c r="BG276" s="154"/>
      <c r="BH276" s="154"/>
    </row>
    <row r="277" spans="1:60" x14ac:dyDescent="0.2">
      <c r="A277" s="6"/>
      <c r="B277" s="7" t="s">
        <v>443</v>
      </c>
      <c r="C277" s="200" t="s">
        <v>443</v>
      </c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AC277">
        <v>15</v>
      </c>
      <c r="AD277">
        <v>21</v>
      </c>
    </row>
    <row r="278" spans="1:60" x14ac:dyDescent="0.2">
      <c r="A278" s="192"/>
      <c r="B278" s="193">
        <v>26</v>
      </c>
      <c r="C278" s="201" t="s">
        <v>443</v>
      </c>
      <c r="D278" s="194"/>
      <c r="E278" s="194"/>
      <c r="F278" s="194"/>
      <c r="G278" s="195">
        <f>G8+G17+G26+G33+G58+G69+G83+G92+G95+G102+G136+G157+G166+G174+G206+G209+G227+G235+G239+G253+G267+G272</f>
        <v>0</v>
      </c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AC278">
        <f>SUMIF(L7:L276,AC277,G7:G276)</f>
        <v>0</v>
      </c>
      <c r="AD278">
        <f>SUMIF(L7:L276,AD277,G7:G276)</f>
        <v>0</v>
      </c>
      <c r="AE278" t="s">
        <v>444</v>
      </c>
    </row>
    <row r="279" spans="1:60" x14ac:dyDescent="0.2">
      <c r="A279" s="6"/>
      <c r="B279" s="7" t="s">
        <v>443</v>
      </c>
      <c r="C279" s="200" t="s">
        <v>443</v>
      </c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</row>
    <row r="280" spans="1:60" x14ac:dyDescent="0.2">
      <c r="A280" s="6"/>
      <c r="B280" s="7" t="s">
        <v>443</v>
      </c>
      <c r="C280" s="200" t="s">
        <v>443</v>
      </c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</row>
    <row r="281" spans="1:60" x14ac:dyDescent="0.2">
      <c r="A281" s="263">
        <v>33</v>
      </c>
      <c r="B281" s="263"/>
      <c r="C281" s="264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</row>
    <row r="282" spans="1:60" x14ac:dyDescent="0.2">
      <c r="A282" s="265"/>
      <c r="B282" s="266"/>
      <c r="C282" s="267"/>
      <c r="D282" s="266"/>
      <c r="E282" s="266"/>
      <c r="F282" s="266"/>
      <c r="G282" s="268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AE282" t="s">
        <v>445</v>
      </c>
    </row>
    <row r="283" spans="1:60" x14ac:dyDescent="0.2">
      <c r="A283" s="269"/>
      <c r="B283" s="270"/>
      <c r="C283" s="271"/>
      <c r="D283" s="270"/>
      <c r="E283" s="270"/>
      <c r="F283" s="270"/>
      <c r="G283" s="272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</row>
    <row r="284" spans="1:60" x14ac:dyDescent="0.2">
      <c r="A284" s="269"/>
      <c r="B284" s="270"/>
      <c r="C284" s="271"/>
      <c r="D284" s="270"/>
      <c r="E284" s="270"/>
      <c r="F284" s="270"/>
      <c r="G284" s="272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</row>
    <row r="285" spans="1:60" x14ac:dyDescent="0.2">
      <c r="A285" s="269"/>
      <c r="B285" s="270"/>
      <c r="C285" s="271"/>
      <c r="D285" s="270"/>
      <c r="E285" s="270"/>
      <c r="F285" s="270"/>
      <c r="G285" s="272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</row>
    <row r="286" spans="1:60" x14ac:dyDescent="0.2">
      <c r="A286" s="273"/>
      <c r="B286" s="274"/>
      <c r="C286" s="275"/>
      <c r="D286" s="274"/>
      <c r="E286" s="274"/>
      <c r="F286" s="274"/>
      <c r="G286" s="27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</row>
    <row r="287" spans="1:60" x14ac:dyDescent="0.2">
      <c r="A287" s="6"/>
      <c r="B287" s="7" t="s">
        <v>443</v>
      </c>
      <c r="C287" s="200" t="s">
        <v>443</v>
      </c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</row>
    <row r="288" spans="1:60" x14ac:dyDescent="0.2">
      <c r="C288" s="202"/>
      <c r="AE288" t="s">
        <v>446</v>
      </c>
    </row>
  </sheetData>
  <mergeCells count="6">
    <mergeCell ref="A282:G286"/>
    <mergeCell ref="A1:G1"/>
    <mergeCell ref="C2:G2"/>
    <mergeCell ref="C3:G3"/>
    <mergeCell ref="C4:G4"/>
    <mergeCell ref="A281:C281"/>
  </mergeCells>
  <pageMargins left="0.59055118110236204" right="0.39370078740157499" top="0.78740157499999996" bottom="0.78740157499999996" header="0.3" footer="0.3"/>
  <pageSetup paperSize="9" orientation="landscape" r:id="rId1"/>
  <headerFooter>
    <oddHeader>&amp;R&amp;"-,Obyčejné"&amp;12Příloha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Král Radim</cp:lastModifiedBy>
  <cp:lastPrinted>2020-12-11T10:09:59Z</cp:lastPrinted>
  <dcterms:created xsi:type="dcterms:W3CDTF">2009-04-08T07:15:50Z</dcterms:created>
  <dcterms:modified xsi:type="dcterms:W3CDTF">2020-12-11T10:10:15Z</dcterms:modified>
</cp:coreProperties>
</file>